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ilvo 2020\JN SJN, MOL 2020\JPE SIR 451-20 SD 6 sklopov\"/>
    </mc:Choice>
  </mc:AlternateContent>
  <bookViews>
    <workbookView xWindow="-15" yWindow="-15" windowWidth="14400" windowHeight="14805" tabRatio="956" firstSheet="27" activeTab="41"/>
  </bookViews>
  <sheets>
    <sheet name="REKAP" sheetId="89" r:id="rId1"/>
    <sheet name="1-SKLOP" sheetId="42" r:id="rId2"/>
    <sheet name="Vroc-SkupPriklj_P-481_SD" sheetId="1" r:id="rId3"/>
    <sheet name="Vroc-priklj_MalaUlica1_SD" sheetId="49" r:id="rId4"/>
    <sheet name="2-SKLOP" sheetId="50" r:id="rId5"/>
    <sheet name="RV-13_SD_V5" sheetId="51" r:id="rId6"/>
    <sheet name="3-SKLOP" sheetId="52" r:id="rId7"/>
    <sheet name="S-2321_SD" sheetId="53" r:id="rId8"/>
    <sheet name="S-2322_SD" sheetId="54" r:id="rId9"/>
    <sheet name="S-2323_SD" sheetId="90" r:id="rId10"/>
    <sheet name="S-2325_SD" sheetId="55" r:id="rId11"/>
    <sheet name="S-2328_SD" sheetId="56" r:id="rId12"/>
    <sheet name="PP_SD" sheetId="57" r:id="rId13"/>
    <sheet name="4-SKLOP" sheetId="58" r:id="rId14"/>
    <sheet name="N-18013_SD" sheetId="59" r:id="rId15"/>
    <sheet name="P-35193" sheetId="60" r:id="rId16"/>
    <sheet name="P-35228" sheetId="61" r:id="rId17"/>
    <sheet name="P-26892" sheetId="62" r:id="rId18"/>
    <sheet name="5. SKLOP" sheetId="63" r:id="rId19"/>
    <sheet name="S 1900_SD" sheetId="64" r:id="rId20"/>
    <sheet name="S 1878_SD" sheetId="65" r:id="rId21"/>
    <sheet name="PRIKLJUCKI-TIP-I_SD" sheetId="66" r:id="rId22"/>
    <sheet name="P_34601_SD" sheetId="67" r:id="rId23"/>
    <sheet name="P-34941_SD" sheetId="68" r:id="rId24"/>
    <sheet name="6. SKLOP" sheetId="69" r:id="rId25"/>
    <sheet name="1 N17000_SD" sheetId="70" r:id="rId26"/>
    <sheet name="2 N 17002 SD" sheetId="71" r:id="rId27"/>
    <sheet name="3 N 17180 SD " sheetId="72" r:id="rId28"/>
    <sheet name="4 N 17071 SD" sheetId="73" r:id="rId29"/>
    <sheet name="5 N 17150 SD" sheetId="74" r:id="rId30"/>
    <sheet name="6 N 17040 SD" sheetId="75" r:id="rId31"/>
    <sheet name="7 N 17041 SD" sheetId="76" r:id="rId32"/>
    <sheet name="8 N 17010 SD" sheetId="77" r:id="rId33"/>
    <sheet name="9 N 17200 SD" sheetId="78" r:id="rId34"/>
    <sheet name="10 N 17080 SD" sheetId="79" r:id="rId35"/>
    <sheet name="11 N 172090 SD" sheetId="80" r:id="rId36"/>
    <sheet name="12 N 17100 SD" sheetId="81" r:id="rId37"/>
    <sheet name="13 N 17180 SD" sheetId="82" r:id="rId38"/>
    <sheet name="14 N 17110 SD" sheetId="83" r:id="rId39"/>
    <sheet name="15 N 17170 SD" sheetId="84" r:id="rId40"/>
    <sheet name="16 priključki TIP 1 SD" sheetId="91" r:id="rId41"/>
    <sheet name="17 priključki SON SD" sheetId="92" r:id="rId42"/>
  </sheets>
  <externalReferences>
    <externalReference r:id="rId43"/>
    <externalReference r:id="rId44"/>
  </externalReferences>
  <definedNames>
    <definedName name="_A65636" localSheetId="0">#REF!</definedName>
    <definedName name="_A65636">#REF!</definedName>
    <definedName name="_C99392" localSheetId="0">#REF!</definedName>
    <definedName name="_C99392">#REF!</definedName>
    <definedName name="_xlnm._FilterDatabase" localSheetId="20" hidden="1">'S 1878_SD'!#REF!</definedName>
    <definedName name="_xlnm._FilterDatabase" localSheetId="19" hidden="1">'S 1900_SD'!#REF!</definedName>
    <definedName name="_xlnm._FilterDatabase" localSheetId="3" hidden="1">'Vroc-priklj_MalaUlica1_SD'!#REF!</definedName>
    <definedName name="_xlnm._FilterDatabase" localSheetId="2" hidden="1">'Vroc-SkupPriklj_P-481_SD'!#REF!</definedName>
    <definedName name="dfdasf" localSheetId="0">#REF!</definedName>
    <definedName name="dfdasf">#REF!</definedName>
    <definedName name="eh" localSheetId="0">#REF!</definedName>
    <definedName name="eh">#REF!</definedName>
    <definedName name="investicija" localSheetId="25">#REF!</definedName>
    <definedName name="investicija" localSheetId="34">#REF!</definedName>
    <definedName name="investicija" localSheetId="35">#REF!</definedName>
    <definedName name="investicija" localSheetId="36">#REF!</definedName>
    <definedName name="investicija" localSheetId="37">#REF!</definedName>
    <definedName name="investicija" localSheetId="38">#REF!</definedName>
    <definedName name="investicija" localSheetId="39">#REF!</definedName>
    <definedName name="investicija" localSheetId="40">#REF!</definedName>
    <definedName name="investicija" localSheetId="41">#REF!</definedName>
    <definedName name="investicija" localSheetId="1">'1-SKLOP'!#REF!</definedName>
    <definedName name="investicija" localSheetId="26">#REF!</definedName>
    <definedName name="investicija" localSheetId="4">#REF!</definedName>
    <definedName name="investicija" localSheetId="27">#REF!</definedName>
    <definedName name="investicija" localSheetId="6">'3-SKLOP'!#REF!</definedName>
    <definedName name="investicija" localSheetId="28">#REF!</definedName>
    <definedName name="investicija" localSheetId="13">'4-SKLOP'!#REF!</definedName>
    <definedName name="investicija" localSheetId="29">#REF!</definedName>
    <definedName name="investicija" localSheetId="18">'5. SKLOP'!#REF!</definedName>
    <definedName name="investicija" localSheetId="30">#REF!</definedName>
    <definedName name="investicija" localSheetId="24">'6. SKLOP'!#REF!</definedName>
    <definedName name="investicija" localSheetId="31">#REF!</definedName>
    <definedName name="investicija" localSheetId="32">#REF!</definedName>
    <definedName name="investicija" localSheetId="33">#REF!</definedName>
    <definedName name="investicija" localSheetId="14">#REF!</definedName>
    <definedName name="investicija" localSheetId="22">#REF!</definedName>
    <definedName name="investicija" localSheetId="17">#REF!</definedName>
    <definedName name="investicija" localSheetId="23">#REF!</definedName>
    <definedName name="investicija" localSheetId="15">#REF!</definedName>
    <definedName name="investicija" localSheetId="16">#REF!</definedName>
    <definedName name="investicija" localSheetId="12">#REF!</definedName>
    <definedName name="investicija" localSheetId="21">#REF!</definedName>
    <definedName name="investicija" localSheetId="0">[1]Rekapitulacija_SD!#REF!</definedName>
    <definedName name="investicija" localSheetId="5">#REF!</definedName>
    <definedName name="investicija" localSheetId="20">#REF!</definedName>
    <definedName name="investicija" localSheetId="19">#REF!</definedName>
    <definedName name="investicija" localSheetId="7">#REF!</definedName>
    <definedName name="investicija" localSheetId="8">#REF!</definedName>
    <definedName name="investicija" localSheetId="9">#REF!</definedName>
    <definedName name="investicija" localSheetId="10">#REF!</definedName>
    <definedName name="investicija" localSheetId="11">#REF!</definedName>
    <definedName name="investicija" localSheetId="3">#REF!</definedName>
    <definedName name="investicija">#REF!</definedName>
    <definedName name="JEKLO_SD" localSheetId="4">#REF!</definedName>
    <definedName name="JEKLO_SD" localSheetId="0">#REF!</definedName>
    <definedName name="JEKLO_SD">#REF!</definedName>
    <definedName name="jhvfž" localSheetId="0">#REF!</definedName>
    <definedName name="jhvfž">#REF!</definedName>
    <definedName name="_xlnm.Print_Area" localSheetId="40">'16 priključki TIP 1 SD'!$A$1:$F$76</definedName>
    <definedName name="_xlnm.Print_Area" localSheetId="41">'17 priključki SON SD'!$A$1:$F$71</definedName>
    <definedName name="_xlnm.Print_Area" localSheetId="1">'1-SKLOP'!$A$1:$G$13</definedName>
    <definedName name="_xlnm.Print_Area" localSheetId="6">'3-SKLOP'!$A$1:$G$27</definedName>
    <definedName name="_xlnm.Print_Area" localSheetId="13">'4-SKLOP'!$A$1:$G$25</definedName>
    <definedName name="_xlnm.Print_Area" localSheetId="18">'5. SKLOP'!$A$1:$G$31</definedName>
    <definedName name="_xlnm.Print_Area" localSheetId="24">'6. SKLOP'!$A$1:$G$45</definedName>
    <definedName name="_xlnm.Print_Area" localSheetId="17">'P-26892'!$A$1:$F$54</definedName>
    <definedName name="_xlnm.Print_Area" localSheetId="23">'P-34941_SD'!$A$1:$F$51</definedName>
    <definedName name="_xlnm.Print_Area" localSheetId="15">'P-35193'!$A$1:$F$63</definedName>
    <definedName name="_xlnm.Print_Area" localSheetId="16">'P-35228'!$A$1:$F$48</definedName>
    <definedName name="_xlnm.Print_Area" localSheetId="12">PP_SD!$A$1:$F$59</definedName>
    <definedName name="_xlnm.Print_Area" localSheetId="0">REKAP!$A$1:$G$13</definedName>
    <definedName name="_xlnm.Print_Area" localSheetId="5">'RV-13_SD_V5'!$A$1:$F$610</definedName>
    <definedName name="_xlnm.Print_Area" localSheetId="20">'S 1878_SD'!$A$1:$F$56</definedName>
    <definedName name="_xlnm.Print_Area" localSheetId="19">'S 1900_SD'!$A$1:$F$55</definedName>
    <definedName name="_xlnm.Print_Area" localSheetId="7">'S-2321_SD'!$A$1:$F$86</definedName>
    <definedName name="_xlnm.Print_Area" localSheetId="8">'S-2322_SD'!$A$1:$F$86</definedName>
    <definedName name="_xlnm.Print_Area" localSheetId="9">'S-2323_SD'!$A$1:$F$72</definedName>
    <definedName name="_xlnm.Print_Area" localSheetId="10">'S-2325_SD'!$A$1:$F$66</definedName>
    <definedName name="_xlnm.Print_Area" localSheetId="11">'S-2328_SD'!$A$1:$F$61</definedName>
    <definedName name="_xlnm.Print_Area" localSheetId="3">'Vroc-priklj_MalaUlica1_SD'!$A$1:$F$155</definedName>
    <definedName name="_xlnm.Print_Area" localSheetId="2">'Vroc-SkupPriklj_P-481_SD'!$A$1:$F$71</definedName>
    <definedName name="SWD" localSheetId="0">#REF!</definedName>
    <definedName name="SWD">#REF!</definedName>
    <definedName name="_xlnm.Print_Titles" localSheetId="25">'1 N17000_SD'!$5:$5</definedName>
    <definedName name="_xlnm.Print_Titles" localSheetId="34">'10 N 17080 SD'!#REF!</definedName>
    <definedName name="_xlnm.Print_Titles" localSheetId="35">'11 N 172090 SD'!#REF!</definedName>
    <definedName name="_xlnm.Print_Titles" localSheetId="36">'12 N 17100 SD'!#REF!</definedName>
    <definedName name="_xlnm.Print_Titles" localSheetId="37">'13 N 17180 SD'!#REF!</definedName>
    <definedName name="_xlnm.Print_Titles" localSheetId="38">'14 N 17110 SD'!#REF!</definedName>
    <definedName name="_xlnm.Print_Titles" localSheetId="39">'15 N 17170 SD'!#REF!</definedName>
    <definedName name="_xlnm.Print_Titles" localSheetId="40">'16 priključki TIP 1 SD'!$5:$5</definedName>
    <definedName name="_xlnm.Print_Titles" localSheetId="41">'17 priključki SON SD'!$5:$5</definedName>
    <definedName name="_xlnm.Print_Titles" localSheetId="26">'2 N 17002 SD'!#REF!</definedName>
    <definedName name="_xlnm.Print_Titles" localSheetId="4">'2-SKLOP'!#REF!</definedName>
    <definedName name="_xlnm.Print_Titles" localSheetId="28">'4 N 17071 SD'!#REF!</definedName>
    <definedName name="_xlnm.Print_Titles" localSheetId="29">'5 N 17150 SD'!#REF!</definedName>
    <definedName name="_xlnm.Print_Titles" localSheetId="30">'6 N 17040 SD'!#REF!</definedName>
    <definedName name="_xlnm.Print_Titles" localSheetId="31">'7 N 17041 SD'!#REF!</definedName>
    <definedName name="_xlnm.Print_Titles" localSheetId="32">'8 N 17010 SD'!#REF!</definedName>
    <definedName name="_xlnm.Print_Titles" localSheetId="33">'9 N 17200 SD'!#REF!</definedName>
    <definedName name="_xlnm.Print_Titles" localSheetId="14">'N-18013_SD'!$5:$5</definedName>
    <definedName name="_xlnm.Print_Titles" localSheetId="22">P_34601_SD!$5:$6</definedName>
    <definedName name="_xlnm.Print_Titles" localSheetId="23">'P-34941_SD'!$5:$5</definedName>
    <definedName name="_xlnm.Print_Titles" localSheetId="12">PP_SD!$5:$5</definedName>
    <definedName name="_xlnm.Print_Titles" localSheetId="21">'PRIKLJUCKI-TIP-I_SD'!$5:$5</definedName>
    <definedName name="_xlnm.Print_Titles" localSheetId="5">'RV-13_SD_V5'!$12:$12</definedName>
    <definedName name="_xlnm.Print_Titles" localSheetId="20">'S 1878_SD'!$5:$5</definedName>
    <definedName name="_xlnm.Print_Titles" localSheetId="19">'S 1900_SD'!$5:$5</definedName>
    <definedName name="_xlnm.Print_Titles" localSheetId="7">'S-2321_SD'!$5:$5</definedName>
    <definedName name="_xlnm.Print_Titles" localSheetId="8">'S-2322_SD'!$5:$5</definedName>
    <definedName name="_xlnm.Print_Titles" localSheetId="9">'S-2323_SD'!#REF!</definedName>
    <definedName name="_xlnm.Print_Titles" localSheetId="10">'S-2325_SD'!#REF!</definedName>
    <definedName name="_xlnm.Print_Titles" localSheetId="11">'S-2328_SD'!#REF!</definedName>
    <definedName name="_xlnm.Print_Titles" localSheetId="3">'Vroc-priklj_MalaUlica1_SD'!$4:$4</definedName>
    <definedName name="_xlnm.Print_Titles" localSheetId="2">'Vroc-SkupPriklj_P-481_SD'!$5:$5</definedName>
  </definedNames>
  <calcPr calcId="162913"/>
</workbook>
</file>

<file path=xl/calcChain.xml><?xml version="1.0" encoding="utf-8"?>
<calcChain xmlns="http://schemas.openxmlformats.org/spreadsheetml/2006/main">
  <c r="F14" i="84" l="1"/>
  <c r="F14" i="83"/>
  <c r="F14" i="82"/>
  <c r="F14" i="81"/>
  <c r="F14" i="80"/>
  <c r="F14" i="79"/>
  <c r="F19" i="78"/>
  <c r="F39" i="77"/>
  <c r="A27" i="76"/>
  <c r="A22" i="76"/>
  <c r="F29" i="76"/>
  <c r="F24" i="76"/>
  <c r="A23" i="75"/>
  <c r="F25" i="75"/>
  <c r="A28" i="74"/>
  <c r="A23" i="74"/>
  <c r="F30" i="74"/>
  <c r="F25" i="74"/>
  <c r="A17" i="73"/>
  <c r="F19" i="73"/>
  <c r="F24" i="72"/>
  <c r="A22" i="72"/>
  <c r="F19" i="72"/>
  <c r="F13" i="91" l="1"/>
  <c r="F134" i="51" l="1"/>
  <c r="A131" i="51"/>
  <c r="F128" i="51"/>
  <c r="F122" i="51"/>
  <c r="A119" i="51"/>
  <c r="A125" i="51" s="1"/>
  <c r="A111" i="77" l="1"/>
  <c r="A77" i="59"/>
  <c r="A57" i="59"/>
  <c r="A52" i="59"/>
  <c r="A47" i="59"/>
  <c r="F59" i="92" l="1"/>
  <c r="F54" i="92"/>
  <c r="F49" i="92"/>
  <c r="F44" i="92"/>
  <c r="F39" i="92"/>
  <c r="F34" i="92"/>
  <c r="F29" i="92"/>
  <c r="F24" i="92"/>
  <c r="F19" i="92"/>
  <c r="F14" i="92"/>
  <c r="A12" i="92"/>
  <c r="F9" i="92"/>
  <c r="A7" i="92"/>
  <c r="A17" i="92" s="1"/>
  <c r="F63" i="91"/>
  <c r="F58" i="91"/>
  <c r="F53" i="91"/>
  <c r="F48" i="91"/>
  <c r="F43" i="91"/>
  <c r="F38" i="91"/>
  <c r="F33" i="91"/>
  <c r="F28" i="91"/>
  <c r="F23" i="91"/>
  <c r="F18" i="91"/>
  <c r="A11" i="91"/>
  <c r="F73" i="91" l="1"/>
  <c r="F64" i="92"/>
  <c r="F69" i="92"/>
  <c r="A22" i="92"/>
  <c r="A27" i="92"/>
  <c r="A16" i="91"/>
  <c r="F68" i="91"/>
  <c r="F76" i="91" l="1"/>
  <c r="F71" i="92"/>
  <c r="G45" i="69" s="1"/>
  <c r="G10" i="69" s="1"/>
  <c r="A32" i="92"/>
  <c r="F7" i="91"/>
  <c r="F9" i="91" s="1"/>
  <c r="G38" i="69" s="1"/>
  <c r="A21" i="91"/>
  <c r="G39" i="69" l="1"/>
  <c r="G9" i="69" s="1"/>
  <c r="A37" i="92"/>
  <c r="A26" i="91"/>
  <c r="A31" i="91"/>
  <c r="A42" i="92" l="1"/>
  <c r="A41" i="91"/>
  <c r="A51" i="91" s="1"/>
  <c r="A46" i="91"/>
  <c r="A36" i="91"/>
  <c r="A47" i="92" l="1"/>
  <c r="A52" i="92" s="1"/>
  <c r="A57" i="92" s="1"/>
  <c r="A62" i="92" s="1"/>
  <c r="A67" i="92" s="1"/>
  <c r="A66" i="91"/>
  <c r="A71" i="91" s="1"/>
  <c r="A56" i="91"/>
  <c r="A61" i="91"/>
  <c r="F60" i="90" l="1"/>
  <c r="F55" i="90"/>
  <c r="F50" i="90"/>
  <c r="F45" i="90"/>
  <c r="F40" i="90"/>
  <c r="F35" i="90"/>
  <c r="F34" i="90"/>
  <c r="F29" i="90"/>
  <c r="F24" i="90"/>
  <c r="F19" i="90"/>
  <c r="F14" i="90"/>
  <c r="F9" i="90"/>
  <c r="A7" i="90"/>
  <c r="F65" i="90" l="1"/>
  <c r="F70" i="90"/>
  <c r="A12" i="90"/>
  <c r="A17" i="90" s="1"/>
  <c r="F72" i="90" l="1"/>
  <c r="G18" i="52" s="1"/>
  <c r="A22" i="90"/>
  <c r="A27" i="90" s="1"/>
  <c r="A32" i="90" s="1"/>
  <c r="A38" i="90" l="1"/>
  <c r="A43" i="90"/>
  <c r="A48" i="90" l="1"/>
  <c r="A53" i="90" s="1"/>
  <c r="A58" i="90" l="1"/>
  <c r="A63" i="90" s="1"/>
  <c r="A68" i="90" s="1"/>
  <c r="A7" i="84" l="1"/>
  <c r="A12" i="84" s="1"/>
  <c r="F9" i="84"/>
  <c r="F19" i="84"/>
  <c r="F24" i="84"/>
  <c r="F29" i="84"/>
  <c r="F34" i="84"/>
  <c r="F39" i="84"/>
  <c r="A7" i="83"/>
  <c r="A12" i="83" s="1"/>
  <c r="A17" i="83" s="1"/>
  <c r="F9" i="83"/>
  <c r="F19" i="83"/>
  <c r="F24" i="83"/>
  <c r="F29" i="83"/>
  <c r="F34" i="83"/>
  <c r="F39" i="83"/>
  <c r="A7" i="82"/>
  <c r="A12" i="82" s="1"/>
  <c r="F9" i="82"/>
  <c r="F19" i="82"/>
  <c r="F24" i="82"/>
  <c r="F29" i="82"/>
  <c r="F34" i="82"/>
  <c r="F39" i="82"/>
  <c r="A7" i="81"/>
  <c r="A12" i="81" s="1"/>
  <c r="F9" i="81"/>
  <c r="F19" i="81"/>
  <c r="F24" i="81"/>
  <c r="F29" i="81"/>
  <c r="F34" i="81"/>
  <c r="F39" i="81"/>
  <c r="A7" i="80"/>
  <c r="A12" i="80" s="1"/>
  <c r="F9" i="80"/>
  <c r="F19" i="80"/>
  <c r="F24" i="80"/>
  <c r="F29" i="80"/>
  <c r="F34" i="80"/>
  <c r="F39" i="80"/>
  <c r="A7" i="79"/>
  <c r="A12" i="79" s="1"/>
  <c r="F9" i="79"/>
  <c r="F19" i="79"/>
  <c r="F24" i="79"/>
  <c r="F29" i="79"/>
  <c r="F34" i="79"/>
  <c r="F39" i="79"/>
  <c r="A7" i="78"/>
  <c r="A12" i="78" s="1"/>
  <c r="A17" i="78" s="1"/>
  <c r="F9" i="78"/>
  <c r="F14" i="78"/>
  <c r="F24" i="78"/>
  <c r="F29" i="78"/>
  <c r="F34" i="78"/>
  <c r="F39" i="78"/>
  <c r="F44" i="78"/>
  <c r="A7" i="77"/>
  <c r="F9" i="77"/>
  <c r="F14" i="77"/>
  <c r="F19" i="77"/>
  <c r="F24" i="77"/>
  <c r="F29" i="77"/>
  <c r="F34" i="77"/>
  <c r="F44" i="77"/>
  <c r="F45" i="77"/>
  <c r="F50" i="77"/>
  <c r="F55" i="77"/>
  <c r="F60" i="77"/>
  <c r="F65" i="77"/>
  <c r="F70" i="77"/>
  <c r="F76" i="77"/>
  <c r="F83" i="77"/>
  <c r="F88" i="77"/>
  <c r="F93" i="77"/>
  <c r="F98" i="77"/>
  <c r="F103" i="77"/>
  <c r="F113" i="77"/>
  <c r="A7" i="76"/>
  <c r="A12" i="76" s="1"/>
  <c r="F9" i="76"/>
  <c r="F14" i="76"/>
  <c r="F19" i="76"/>
  <c r="F34" i="76"/>
  <c r="F39" i="76"/>
  <c r="F44" i="76"/>
  <c r="A7" i="75"/>
  <c r="A12" i="75" s="1"/>
  <c r="F9" i="75"/>
  <c r="F14" i="75"/>
  <c r="F15" i="75"/>
  <c r="F20" i="75"/>
  <c r="F30" i="75"/>
  <c r="F35" i="75"/>
  <c r="F40" i="75"/>
  <c r="A7" i="74"/>
  <c r="A12" i="74" s="1"/>
  <c r="F9" i="74"/>
  <c r="F14" i="74"/>
  <c r="F15" i="74"/>
  <c r="F20" i="74"/>
  <c r="F35" i="74"/>
  <c r="F40" i="74"/>
  <c r="F45" i="74"/>
  <c r="A7" i="73"/>
  <c r="A12" i="73" s="1"/>
  <c r="F9" i="73"/>
  <c r="F14" i="73"/>
  <c r="F24" i="73"/>
  <c r="F29" i="73"/>
  <c r="F34" i="73"/>
  <c r="F39" i="73"/>
  <c r="A7" i="72"/>
  <c r="F9" i="72"/>
  <c r="F14" i="72"/>
  <c r="F29" i="72"/>
  <c r="F34" i="72"/>
  <c r="F39" i="72"/>
  <c r="F44" i="72"/>
  <c r="A7" i="71"/>
  <c r="A12" i="71" s="1"/>
  <c r="F9" i="71"/>
  <c r="F14" i="71"/>
  <c r="F19" i="71"/>
  <c r="F24" i="71"/>
  <c r="F29" i="71"/>
  <c r="F34" i="71"/>
  <c r="A7" i="70"/>
  <c r="A12" i="70" s="1"/>
  <c r="F9" i="70"/>
  <c r="F14" i="70"/>
  <c r="F19" i="70"/>
  <c r="F24" i="70"/>
  <c r="F29" i="70"/>
  <c r="F34" i="70"/>
  <c r="F39" i="70"/>
  <c r="F44" i="70"/>
  <c r="F49" i="70"/>
  <c r="F54" i="70"/>
  <c r="F61" i="70"/>
  <c r="F66" i="70"/>
  <c r="F67" i="70"/>
  <c r="F72" i="70"/>
  <c r="F77" i="70"/>
  <c r="F82" i="70"/>
  <c r="F87" i="70"/>
  <c r="F92" i="70"/>
  <c r="F98" i="70"/>
  <c r="F99" i="70"/>
  <c r="F106" i="70"/>
  <c r="F107" i="70"/>
  <c r="F112" i="70"/>
  <c r="A12" i="72" l="1"/>
  <c r="A17" i="72"/>
  <c r="F49" i="72"/>
  <c r="F51" i="72" s="1"/>
  <c r="G19" i="69" s="1"/>
  <c r="F39" i="71"/>
  <c r="F49" i="78"/>
  <c r="F44" i="81"/>
  <c r="F48" i="82"/>
  <c r="F44" i="84"/>
  <c r="F49" i="83"/>
  <c r="F44" i="83"/>
  <c r="F44" i="80"/>
  <c r="F43" i="79"/>
  <c r="F108" i="77"/>
  <c r="F123" i="77" s="1"/>
  <c r="F49" i="76"/>
  <c r="F51" i="76" s="1"/>
  <c r="G23" i="69" s="1"/>
  <c r="A18" i="75"/>
  <c r="F117" i="70"/>
  <c r="A17" i="84"/>
  <c r="F49" i="84"/>
  <c r="A22" i="83"/>
  <c r="A17" i="82"/>
  <c r="F44" i="82"/>
  <c r="A17" i="81"/>
  <c r="A22" i="81" s="1"/>
  <c r="F49" i="81"/>
  <c r="A17" i="80"/>
  <c r="F49" i="80"/>
  <c r="A17" i="79"/>
  <c r="F48" i="79"/>
  <c r="A22" i="78"/>
  <c r="A27" i="78" s="1"/>
  <c r="F54" i="78"/>
  <c r="A12" i="77"/>
  <c r="A17" i="76"/>
  <c r="A32" i="76"/>
  <c r="A28" i="75"/>
  <c r="F45" i="75"/>
  <c r="F47" i="75" s="1"/>
  <c r="G22" i="69" s="1"/>
  <c r="A18" i="74"/>
  <c r="F50" i="74"/>
  <c r="F52" i="74" s="1"/>
  <c r="G21" i="69" s="1"/>
  <c r="A22" i="73"/>
  <c r="A27" i="73" s="1"/>
  <c r="A32" i="73" s="1"/>
  <c r="F44" i="73"/>
  <c r="F46" i="73" s="1"/>
  <c r="G20" i="69" s="1"/>
  <c r="A17" i="71"/>
  <c r="A22" i="71" s="1"/>
  <c r="F44" i="71"/>
  <c r="A17" i="70"/>
  <c r="A22" i="70" s="1"/>
  <c r="F122" i="70"/>
  <c r="F127" i="70"/>
  <c r="A27" i="72" l="1"/>
  <c r="A32" i="72" s="1"/>
  <c r="A37" i="72" s="1"/>
  <c r="F51" i="80"/>
  <c r="G27" i="69" s="1"/>
  <c r="F51" i="84"/>
  <c r="G31" i="69" s="1"/>
  <c r="F51" i="83"/>
  <c r="G30" i="69" s="1"/>
  <c r="F50" i="79"/>
  <c r="G26" i="69" s="1"/>
  <c r="F46" i="71"/>
  <c r="G18" i="69" s="1"/>
  <c r="F128" i="70"/>
  <c r="G17" i="69" s="1"/>
  <c r="F50" i="82"/>
  <c r="G29" i="69" s="1"/>
  <c r="F51" i="81"/>
  <c r="G28" i="69" s="1"/>
  <c r="F118" i="77"/>
  <c r="F125" i="77" s="1"/>
  <c r="G24" i="69" s="1"/>
  <c r="F56" i="78"/>
  <c r="G25" i="69" s="1"/>
  <c r="A22" i="79"/>
  <c r="A27" i="79" s="1"/>
  <c r="A33" i="74"/>
  <c r="A38" i="74" s="1"/>
  <c r="A27" i="70"/>
  <c r="A32" i="70" s="1"/>
  <c r="A22" i="84"/>
  <c r="A27" i="83"/>
  <c r="A27" i="82"/>
  <c r="A22" i="82"/>
  <c r="A27" i="81"/>
  <c r="A22" i="80"/>
  <c r="A32" i="78"/>
  <c r="A17" i="77"/>
  <c r="A22" i="77" s="1"/>
  <c r="A37" i="76"/>
  <c r="A33" i="75"/>
  <c r="A37" i="73"/>
  <c r="A27" i="71"/>
  <c r="G32" i="69" l="1"/>
  <c r="G8" i="69" s="1"/>
  <c r="A32" i="79"/>
  <c r="A42" i="76"/>
  <c r="A47" i="76" s="1"/>
  <c r="A48" i="74"/>
  <c r="A43" i="74"/>
  <c r="A37" i="70"/>
  <c r="A42" i="70"/>
  <c r="A47" i="70"/>
  <c r="A27" i="84"/>
  <c r="A32" i="84"/>
  <c r="A32" i="83"/>
  <c r="A32" i="82"/>
  <c r="A32" i="81"/>
  <c r="A37" i="81"/>
  <c r="A27" i="80"/>
  <c r="A37" i="79"/>
  <c r="A37" i="78"/>
  <c r="A27" i="77"/>
  <c r="A38" i="75"/>
  <c r="A42" i="73"/>
  <c r="A32" i="71"/>
  <c r="G6" i="69" l="1"/>
  <c r="G11" i="89" s="1"/>
  <c r="A52" i="70"/>
  <c r="A59" i="70"/>
  <c r="A37" i="83"/>
  <c r="A37" i="82"/>
  <c r="A47" i="81"/>
  <c r="A42" i="81"/>
  <c r="A32" i="80"/>
  <c r="A41" i="79"/>
  <c r="A32" i="77"/>
  <c r="A37" i="77"/>
  <c r="A43" i="75"/>
  <c r="A42" i="72"/>
  <c r="A47" i="72" s="1"/>
  <c r="A37" i="71"/>
  <c r="A42" i="71"/>
  <c r="A64" i="70" l="1"/>
  <c r="A37" i="84"/>
  <c r="A42" i="82"/>
  <c r="A46" i="82" s="1"/>
  <c r="A46" i="79"/>
  <c r="A42" i="78"/>
  <c r="A42" i="77"/>
  <c r="A48" i="77" s="1"/>
  <c r="A70" i="70"/>
  <c r="A75" i="70"/>
  <c r="A42" i="84" l="1"/>
  <c r="A47" i="84" s="1"/>
  <c r="A42" i="83"/>
  <c r="A47" i="83" s="1"/>
  <c r="A37" i="80"/>
  <c r="A47" i="78"/>
  <c r="A53" i="77"/>
  <c r="A58" i="77"/>
  <c r="A63" i="77" s="1"/>
  <c r="A80" i="70"/>
  <c r="A42" i="80" l="1"/>
  <c r="A47" i="80" s="1"/>
  <c r="A52" i="78"/>
  <c r="A68" i="77"/>
  <c r="A74" i="77" s="1"/>
  <c r="A85" i="70"/>
  <c r="A90" i="70" s="1"/>
  <c r="A95" i="70" s="1"/>
  <c r="A104" i="70" s="1"/>
  <c r="A110" i="70" s="1"/>
  <c r="A115" i="70" s="1"/>
  <c r="A120" i="70" s="1"/>
  <c r="A125" i="70" s="1"/>
  <c r="A81" i="77" l="1"/>
  <c r="A86" i="77"/>
  <c r="A91" i="77" s="1"/>
  <c r="A96" i="77" s="1"/>
  <c r="A101" i="77" l="1"/>
  <c r="A106" i="77" s="1"/>
  <c r="A116" i="77" l="1"/>
  <c r="A121" i="77" s="1"/>
  <c r="F44" i="68"/>
  <c r="F39" i="68"/>
  <c r="F34" i="68"/>
  <c r="F29" i="68"/>
  <c r="F24" i="68"/>
  <c r="F19" i="68"/>
  <c r="F14" i="68"/>
  <c r="A12" i="68"/>
  <c r="F9" i="68"/>
  <c r="A7" i="68"/>
  <c r="F39" i="67"/>
  <c r="F35" i="67"/>
  <c r="F25" i="67"/>
  <c r="F21" i="67"/>
  <c r="F17" i="67"/>
  <c r="F13" i="67"/>
  <c r="A11" i="67"/>
  <c r="F9" i="67"/>
  <c r="A7" i="67"/>
  <c r="F63" i="66"/>
  <c r="F58" i="66"/>
  <c r="F53" i="66"/>
  <c r="F48" i="66"/>
  <c r="F43" i="66"/>
  <c r="F38" i="66"/>
  <c r="F33" i="66"/>
  <c r="F28" i="66"/>
  <c r="F23" i="66"/>
  <c r="F18" i="66"/>
  <c r="A16" i="66"/>
  <c r="F13" i="66"/>
  <c r="A11" i="66"/>
  <c r="F49" i="65"/>
  <c r="F44" i="65"/>
  <c r="F39" i="65"/>
  <c r="F34" i="65"/>
  <c r="F29" i="65"/>
  <c r="F24" i="65"/>
  <c r="F19" i="65"/>
  <c r="F14" i="65"/>
  <c r="A12" i="65"/>
  <c r="F9" i="65"/>
  <c r="A7" i="65"/>
  <c r="F48" i="64"/>
  <c r="F44" i="64"/>
  <c r="F39" i="64"/>
  <c r="F34" i="64"/>
  <c r="F29" i="64"/>
  <c r="F24" i="64"/>
  <c r="F19" i="64"/>
  <c r="F14" i="64"/>
  <c r="F9" i="64"/>
  <c r="A7" i="64"/>
  <c r="F43" i="67" l="1"/>
  <c r="F47" i="67"/>
  <c r="F49" i="67" s="1"/>
  <c r="G29" i="63" s="1"/>
  <c r="F54" i="65"/>
  <c r="F53" i="64"/>
  <c r="F55" i="64" s="1"/>
  <c r="G16" i="63" s="1"/>
  <c r="F49" i="68"/>
  <c r="F51" i="68" s="1"/>
  <c r="G30" i="63" s="1"/>
  <c r="F68" i="66"/>
  <c r="F73" i="66"/>
  <c r="A17" i="68"/>
  <c r="A22" i="68" s="1"/>
  <c r="A27" i="68" s="1"/>
  <c r="A19" i="67"/>
  <c r="A23" i="67" s="1"/>
  <c r="A15" i="67"/>
  <c r="A21" i="66"/>
  <c r="A17" i="65"/>
  <c r="A12" i="64"/>
  <c r="F56" i="65" l="1"/>
  <c r="G17" i="63" s="1"/>
  <c r="G18" i="63" s="1"/>
  <c r="G7" i="63" s="1"/>
  <c r="G31" i="63"/>
  <c r="G10" i="63" s="1"/>
  <c r="A32" i="68"/>
  <c r="A37" i="68"/>
  <c r="F9" i="66"/>
  <c r="F7" i="66" s="1"/>
  <c r="G23" i="63" s="1"/>
  <c r="A27" i="67"/>
  <c r="A26" i="66"/>
  <c r="A22" i="65"/>
  <c r="A17" i="64"/>
  <c r="G24" i="63" l="1"/>
  <c r="G8" i="63" s="1"/>
  <c r="G6" i="63" s="1"/>
  <c r="G10" i="89" s="1"/>
  <c r="G9" i="63"/>
  <c r="A42" i="68"/>
  <c r="A47" i="68" s="1"/>
  <c r="A37" i="67"/>
  <c r="A41" i="67" s="1"/>
  <c r="A31" i="66"/>
  <c r="A27" i="65"/>
  <c r="A22" i="64"/>
  <c r="A45" i="67" l="1"/>
  <c r="A36" i="66"/>
  <c r="A41" i="66"/>
  <c r="A32" i="65"/>
  <c r="A37" i="65" s="1"/>
  <c r="A27" i="64"/>
  <c r="A32" i="64"/>
  <c r="A37" i="64" l="1"/>
  <c r="A46" i="66"/>
  <c r="A42" i="65"/>
  <c r="A42" i="64"/>
  <c r="A51" i="66" l="1"/>
  <c r="A56" i="66" s="1"/>
  <c r="A61" i="66"/>
  <c r="A66" i="66" s="1"/>
  <c r="A71" i="66" s="1"/>
  <c r="A47" i="65"/>
  <c r="A52" i="65" s="1"/>
  <c r="A46" i="64"/>
  <c r="A51" i="64" s="1"/>
  <c r="F43" i="62" l="1"/>
  <c r="F38" i="62"/>
  <c r="F33" i="62"/>
  <c r="F28" i="62"/>
  <c r="F23" i="62"/>
  <c r="F18" i="62"/>
  <c r="F13" i="62"/>
  <c r="A11" i="62"/>
  <c r="F38" i="61"/>
  <c r="F33" i="61"/>
  <c r="F28" i="61"/>
  <c r="F23" i="61"/>
  <c r="F18" i="61"/>
  <c r="F13" i="61"/>
  <c r="A11" i="61"/>
  <c r="F53" i="60"/>
  <c r="F48" i="60"/>
  <c r="F43" i="60"/>
  <c r="F38" i="60"/>
  <c r="F33" i="60"/>
  <c r="F28" i="60"/>
  <c r="F23" i="60"/>
  <c r="F18" i="60"/>
  <c r="F13" i="60"/>
  <c r="A11" i="60"/>
  <c r="F84" i="59"/>
  <c r="F79" i="59"/>
  <c r="F74" i="59"/>
  <c r="F69" i="59"/>
  <c r="F64" i="59"/>
  <c r="F59" i="59"/>
  <c r="F54" i="59"/>
  <c r="F49" i="59"/>
  <c r="F44" i="59"/>
  <c r="F39" i="59"/>
  <c r="F34" i="59"/>
  <c r="F29" i="59"/>
  <c r="F24" i="59"/>
  <c r="F19" i="59"/>
  <c r="F14" i="59"/>
  <c r="F9" i="59"/>
  <c r="A7" i="59"/>
  <c r="A12" i="59" s="1"/>
  <c r="F48" i="62" l="1"/>
  <c r="F58" i="60"/>
  <c r="F43" i="61"/>
  <c r="F48" i="61"/>
  <c r="F94" i="59"/>
  <c r="A21" i="62"/>
  <c r="F53" i="62"/>
  <c r="F9" i="62" s="1"/>
  <c r="E7" i="62" s="1"/>
  <c r="F7" i="62" s="1"/>
  <c r="G23" i="58" s="1"/>
  <c r="A16" i="62"/>
  <c r="A26" i="62"/>
  <c r="A21" i="61"/>
  <c r="A16" i="61"/>
  <c r="F63" i="60"/>
  <c r="A16" i="60"/>
  <c r="F89" i="59"/>
  <c r="F99" i="59"/>
  <c r="A17" i="59"/>
  <c r="F9" i="61" l="1"/>
  <c r="E7" i="61" s="1"/>
  <c r="F7" i="61" s="1"/>
  <c r="G22" i="58" s="1"/>
  <c r="F9" i="60"/>
  <c r="E7" i="60" s="1"/>
  <c r="F7" i="60" s="1"/>
  <c r="G21" i="58" s="1"/>
  <c r="F101" i="59"/>
  <c r="G16" i="58" s="1"/>
  <c r="G17" i="58" s="1"/>
  <c r="G7" i="58" s="1"/>
  <c r="A31" i="62"/>
  <c r="A41" i="62" s="1"/>
  <c r="A36" i="62"/>
  <c r="A26" i="61"/>
  <c r="A31" i="61"/>
  <c r="A21" i="60"/>
  <c r="A26" i="60"/>
  <c r="A22" i="59"/>
  <c r="G24" i="58" l="1"/>
  <c r="G8" i="58" s="1"/>
  <c r="G9" i="58" s="1"/>
  <c r="A46" i="62"/>
  <c r="A51" i="62" s="1"/>
  <c r="A36" i="61"/>
  <c r="A41" i="61"/>
  <c r="A41" i="60"/>
  <c r="A31" i="60"/>
  <c r="A27" i="59"/>
  <c r="A32" i="59" s="1"/>
  <c r="G6" i="58" l="1"/>
  <c r="G9" i="89" s="1"/>
  <c r="A46" i="61"/>
  <c r="A51" i="60"/>
  <c r="A56" i="60" s="1"/>
  <c r="A36" i="60"/>
  <c r="A46" i="60" s="1"/>
  <c r="A37" i="59"/>
  <c r="A42" i="59" s="1"/>
  <c r="A61" i="60" l="1"/>
  <c r="A62" i="59" l="1"/>
  <c r="A67" i="59" s="1"/>
  <c r="A72" i="59" s="1"/>
  <c r="A82" i="59" l="1"/>
  <c r="A87" i="59" s="1"/>
  <c r="A92" i="59" s="1"/>
  <c r="A97" i="59" s="1"/>
  <c r="F48" i="57"/>
  <c r="F43" i="57"/>
  <c r="F38" i="57"/>
  <c r="F33" i="57"/>
  <c r="F28" i="57"/>
  <c r="F23" i="57"/>
  <c r="F18" i="57"/>
  <c r="F13" i="57"/>
  <c r="A11" i="57"/>
  <c r="F7" i="57"/>
  <c r="G26" i="52" s="1"/>
  <c r="G27" i="52" s="1"/>
  <c r="G8" i="52" s="1"/>
  <c r="F49" i="56"/>
  <c r="F44" i="56"/>
  <c r="F39" i="56"/>
  <c r="F34" i="56"/>
  <c r="F29" i="56"/>
  <c r="F24" i="56"/>
  <c r="F19" i="56"/>
  <c r="F14" i="56"/>
  <c r="A12" i="56"/>
  <c r="F9" i="56"/>
  <c r="A7" i="56"/>
  <c r="F54" i="55"/>
  <c r="F49" i="55"/>
  <c r="F44" i="55"/>
  <c r="F39" i="55"/>
  <c r="F34" i="55"/>
  <c r="F29" i="55"/>
  <c r="F24" i="55"/>
  <c r="F19" i="55"/>
  <c r="F14" i="55"/>
  <c r="A12" i="55"/>
  <c r="F9" i="55"/>
  <c r="A7" i="55"/>
  <c r="A7" i="54"/>
  <c r="F9" i="54"/>
  <c r="A12" i="54"/>
  <c r="A17" i="54" s="1"/>
  <c r="F14" i="54"/>
  <c r="F19" i="54"/>
  <c r="F24" i="54"/>
  <c r="F25" i="54"/>
  <c r="F30" i="54"/>
  <c r="F35" i="54"/>
  <c r="F36" i="54"/>
  <c r="F41" i="54"/>
  <c r="F46" i="54"/>
  <c r="F53" i="54"/>
  <c r="F54" i="54"/>
  <c r="F59" i="54"/>
  <c r="F64" i="54"/>
  <c r="F69" i="54"/>
  <c r="F70" i="54"/>
  <c r="F75" i="54"/>
  <c r="F75" i="53"/>
  <c r="F70" i="53"/>
  <c r="F69" i="53"/>
  <c r="F64" i="53"/>
  <c r="F59" i="53"/>
  <c r="F54" i="53"/>
  <c r="F45" i="53"/>
  <c r="F44" i="53"/>
  <c r="F39" i="53"/>
  <c r="F34" i="53"/>
  <c r="F29" i="53"/>
  <c r="F24" i="53"/>
  <c r="F19" i="53"/>
  <c r="F14" i="53"/>
  <c r="F9" i="53"/>
  <c r="A7" i="53"/>
  <c r="A12" i="53" s="1"/>
  <c r="F26" i="52"/>
  <c r="F54" i="56" l="1"/>
  <c r="F59" i="56"/>
  <c r="F64" i="55"/>
  <c r="F59" i="55"/>
  <c r="F80" i="54"/>
  <c r="F84" i="54"/>
  <c r="F86" i="54" s="1"/>
  <c r="G17" i="52" s="1"/>
  <c r="F53" i="57"/>
  <c r="F58" i="57"/>
  <c r="A16" i="57"/>
  <c r="A17" i="56"/>
  <c r="A17" i="55"/>
  <c r="A22" i="55" s="1"/>
  <c r="A22" i="54"/>
  <c r="A28" i="54" s="1"/>
  <c r="F79" i="53"/>
  <c r="F84" i="53"/>
  <c r="A17" i="53"/>
  <c r="F66" i="55" l="1"/>
  <c r="G19" i="52" s="1"/>
  <c r="F86" i="53"/>
  <c r="G16" i="52" s="1"/>
  <c r="F9" i="57"/>
  <c r="F61" i="56"/>
  <c r="G20" i="52" s="1"/>
  <c r="A21" i="57"/>
  <c r="A26" i="57"/>
  <c r="A22" i="56"/>
  <c r="A27" i="56" s="1"/>
  <c r="A27" i="55"/>
  <c r="A33" i="54"/>
  <c r="A22" i="53"/>
  <c r="G21" i="52" l="1"/>
  <c r="G7" i="52" s="1"/>
  <c r="G6" i="52" s="1"/>
  <c r="G8" i="89" s="1"/>
  <c r="A32" i="56"/>
  <c r="A31" i="57"/>
  <c r="A37" i="56"/>
  <c r="A32" i="55"/>
  <c r="A39" i="54"/>
  <c r="A27" i="53"/>
  <c r="A32" i="53" s="1"/>
  <c r="A36" i="57" l="1"/>
  <c r="A42" i="56"/>
  <c r="A37" i="55"/>
  <c r="A44" i="54"/>
  <c r="A37" i="53"/>
  <c r="A41" i="57" l="1"/>
  <c r="A46" i="57" s="1"/>
  <c r="A51" i="57" s="1"/>
  <c r="A56" i="57" s="1"/>
  <c r="A47" i="56"/>
  <c r="A52" i="56" s="1"/>
  <c r="A57" i="56" s="1"/>
  <c r="A42" i="55"/>
  <c r="A47" i="55" s="1"/>
  <c r="A51" i="54"/>
  <c r="A42" i="53"/>
  <c r="A52" i="55" l="1"/>
  <c r="A57" i="55" s="1"/>
  <c r="A62" i="55" s="1"/>
  <c r="A57" i="54"/>
  <c r="A52" i="53"/>
  <c r="A57" i="53" s="1"/>
  <c r="A62" i="53" s="1"/>
  <c r="A67" i="53" s="1"/>
  <c r="A62" i="54" l="1"/>
  <c r="A67" i="54" s="1"/>
  <c r="A73" i="53"/>
  <c r="A77" i="53"/>
  <c r="A82" i="53" s="1"/>
  <c r="A73" i="54" l="1"/>
  <c r="A78" i="54" s="1"/>
  <c r="A82" i="54" s="1"/>
  <c r="F608" i="51"/>
  <c r="F603" i="51"/>
  <c r="F598" i="51"/>
  <c r="F593" i="51"/>
  <c r="F589" i="51"/>
  <c r="F584" i="51"/>
  <c r="F579" i="51"/>
  <c r="F574" i="51"/>
  <c r="F568" i="51"/>
  <c r="F560" i="51"/>
  <c r="F555" i="51"/>
  <c r="F550" i="51"/>
  <c r="F545" i="51"/>
  <c r="F540" i="51"/>
  <c r="F539" i="51"/>
  <c r="F538" i="51"/>
  <c r="F533" i="51"/>
  <c r="F528" i="51"/>
  <c r="F523" i="51"/>
  <c r="F522" i="51"/>
  <c r="F516" i="51"/>
  <c r="F510" i="51"/>
  <c r="F504" i="51"/>
  <c r="F498" i="51"/>
  <c r="F497" i="51"/>
  <c r="F491" i="51"/>
  <c r="F490" i="51"/>
  <c r="F489" i="51"/>
  <c r="F483" i="51"/>
  <c r="F477" i="51"/>
  <c r="F476" i="51"/>
  <c r="F470" i="51"/>
  <c r="F469" i="51"/>
  <c r="F463" i="51"/>
  <c r="F457" i="51"/>
  <c r="F456" i="51"/>
  <c r="F455" i="51"/>
  <c r="F449" i="51"/>
  <c r="F448" i="51"/>
  <c r="F447" i="51"/>
  <c r="F446" i="51"/>
  <c r="F440" i="51"/>
  <c r="F439" i="51"/>
  <c r="F438" i="51"/>
  <c r="F432" i="51"/>
  <c r="F431" i="51"/>
  <c r="F430" i="51"/>
  <c r="F424" i="51"/>
  <c r="F423" i="51"/>
  <c r="F422" i="51"/>
  <c r="F421" i="51"/>
  <c r="F414" i="51"/>
  <c r="F409" i="51"/>
  <c r="F408" i="51"/>
  <c r="F407" i="51"/>
  <c r="F400" i="51"/>
  <c r="F393" i="51"/>
  <c r="F392" i="51"/>
  <c r="F391" i="51"/>
  <c r="F385" i="51"/>
  <c r="F379" i="51"/>
  <c r="F374" i="51"/>
  <c r="F367" i="51"/>
  <c r="F360" i="51"/>
  <c r="F359" i="51"/>
  <c r="F353" i="51"/>
  <c r="F332" i="51"/>
  <c r="F327" i="51"/>
  <c r="F322" i="51"/>
  <c r="F317" i="51"/>
  <c r="F312" i="51"/>
  <c r="F307" i="51"/>
  <c r="F302" i="51"/>
  <c r="F297" i="51"/>
  <c r="F291" i="51"/>
  <c r="F290" i="51"/>
  <c r="F285" i="51"/>
  <c r="F279" i="51"/>
  <c r="F272" i="51"/>
  <c r="F264" i="51"/>
  <c r="F248" i="51"/>
  <c r="F243" i="51"/>
  <c r="F238" i="51"/>
  <c r="F233" i="51"/>
  <c r="F228" i="51"/>
  <c r="F222" i="51"/>
  <c r="F221" i="51"/>
  <c r="F216" i="51"/>
  <c r="F210" i="51"/>
  <c r="F203" i="51"/>
  <c r="F197" i="51"/>
  <c r="F189" i="51"/>
  <c r="F172" i="51"/>
  <c r="F167" i="51"/>
  <c r="F162" i="51"/>
  <c r="F157" i="51"/>
  <c r="F152" i="51"/>
  <c r="F146" i="51"/>
  <c r="F145" i="51"/>
  <c r="F140" i="51"/>
  <c r="F116" i="51"/>
  <c r="F109" i="51"/>
  <c r="F103" i="51"/>
  <c r="F95" i="51"/>
  <c r="F78" i="51"/>
  <c r="F73" i="51"/>
  <c r="F68" i="51"/>
  <c r="F63" i="51"/>
  <c r="F58" i="51"/>
  <c r="F52" i="51"/>
  <c r="F51" i="51"/>
  <c r="F46" i="51"/>
  <c r="F40" i="51"/>
  <c r="F33" i="51"/>
  <c r="F27" i="51"/>
  <c r="F19" i="51"/>
  <c r="A15" i="51"/>
  <c r="A22" i="51" s="1"/>
  <c r="F610" i="51" l="1"/>
  <c r="F9" i="51" s="1"/>
  <c r="F83" i="51"/>
  <c r="F85" i="51" s="1"/>
  <c r="F5" i="51" s="1"/>
  <c r="F177" i="51"/>
  <c r="F179" i="51" s="1"/>
  <c r="F6" i="51" s="1"/>
  <c r="F253" i="51"/>
  <c r="F255" i="51" s="1"/>
  <c r="F7" i="51" s="1"/>
  <c r="F337" i="51"/>
  <c r="F342" i="51" s="1"/>
  <c r="A30" i="51"/>
  <c r="F344" i="51" l="1"/>
  <c r="F8" i="51" s="1"/>
  <c r="F10" i="51" s="1"/>
  <c r="F4" i="50" s="1"/>
  <c r="F5" i="50" s="1"/>
  <c r="G7" i="89" s="1"/>
  <c r="A36" i="51"/>
  <c r="A43" i="51" l="1"/>
  <c r="A49" i="51" l="1"/>
  <c r="A56" i="51" l="1"/>
  <c r="A61" i="51" l="1"/>
  <c r="A66" i="51" s="1"/>
  <c r="A71" i="51" l="1"/>
  <c r="A76" i="51" s="1"/>
  <c r="A81" i="51" l="1"/>
  <c r="A90" i="51" s="1"/>
  <c r="A98" i="51" s="1"/>
  <c r="A106" i="51" s="1"/>
  <c r="A112" i="51" s="1"/>
  <c r="A137" i="51" s="1"/>
  <c r="A143" i="51" s="1"/>
  <c r="A150" i="51" s="1"/>
  <c r="A155" i="51" s="1"/>
  <c r="A160" i="51" s="1"/>
  <c r="A165" i="51" s="1"/>
  <c r="A170" i="51" s="1"/>
  <c r="A175" i="51" s="1"/>
  <c r="A184" i="51" s="1"/>
  <c r="A192" i="51" s="1"/>
  <c r="A200" i="51" s="1"/>
  <c r="A206" i="51" s="1"/>
  <c r="A213" i="51" s="1"/>
  <c r="A219" i="51" s="1"/>
  <c r="A226" i="51" s="1"/>
  <c r="A231" i="51" s="1"/>
  <c r="A236" i="51" s="1"/>
  <c r="A241" i="51" s="1"/>
  <c r="A246" i="51" s="1"/>
  <c r="A251" i="51" s="1"/>
  <c r="A260" i="51" s="1"/>
  <c r="A267" i="51" s="1"/>
  <c r="A275" i="51" s="1"/>
  <c r="A282" i="51" s="1"/>
  <c r="A288" i="51" s="1"/>
  <c r="A295" i="51" s="1"/>
  <c r="A300" i="51" s="1"/>
  <c r="A305" i="51" s="1"/>
  <c r="A310" i="51" s="1"/>
  <c r="A315" i="51" s="1"/>
  <c r="A320" i="51" s="1"/>
  <c r="A325" i="51" s="1"/>
  <c r="A330" i="51" s="1"/>
  <c r="A335" i="51" s="1"/>
  <c r="A340" i="51" s="1"/>
  <c r="A350" i="51" s="1"/>
  <c r="A356" i="51" s="1"/>
  <c r="A363" i="51" s="1"/>
  <c r="A370" i="51" s="1"/>
  <c r="A377" i="51" s="1"/>
  <c r="A382" i="51" s="1"/>
  <c r="A388" i="51" s="1"/>
  <c r="A397" i="51" s="1"/>
  <c r="A403" i="51" s="1"/>
  <c r="A412" i="51" s="1"/>
  <c r="A418" i="51" s="1"/>
  <c r="A427" i="51" s="1"/>
  <c r="A435" i="51" s="1"/>
  <c r="A443" i="51" s="1"/>
  <c r="A452" i="51" s="1"/>
  <c r="A460" i="51" s="1"/>
  <c r="A466" i="51" s="1"/>
  <c r="A473" i="51" s="1"/>
  <c r="A480" i="51" s="1"/>
  <c r="A486" i="51" s="1"/>
  <c r="A494" i="51" s="1"/>
  <c r="A501" i="51" s="1"/>
  <c r="A507" i="51" s="1"/>
  <c r="A513" i="51" s="1"/>
  <c r="A519" i="51" s="1"/>
  <c r="A526" i="51" s="1"/>
  <c r="A531" i="51" s="1"/>
  <c r="A536" i="51" s="1"/>
  <c r="A543" i="51" s="1"/>
  <c r="A548" i="51" s="1"/>
  <c r="A553" i="51" s="1"/>
  <c r="A558" i="51" s="1"/>
  <c r="A564" i="51" s="1"/>
  <c r="A572" i="51" s="1"/>
  <c r="A577" i="51" s="1"/>
  <c r="A582" i="51" s="1"/>
  <c r="A587" i="51" s="1"/>
  <c r="A591" i="51" s="1"/>
  <c r="A596" i="51" s="1"/>
  <c r="A601" i="51" s="1"/>
  <c r="A606" i="51" s="1"/>
  <c r="B11" i="42" l="1"/>
  <c r="B10" i="42"/>
  <c r="F136" i="49" l="1"/>
  <c r="F129" i="49"/>
  <c r="F119" i="49"/>
  <c r="F96" i="49"/>
  <c r="F89" i="49"/>
  <c r="F82" i="49"/>
  <c r="F49" i="49" l="1"/>
  <c r="F48" i="49"/>
  <c r="F148" i="49" l="1"/>
  <c r="F142" i="49"/>
  <c r="F137" i="49"/>
  <c r="F131" i="49"/>
  <c r="F130" i="49"/>
  <c r="F124" i="49"/>
  <c r="F113" i="49"/>
  <c r="F108" i="49"/>
  <c r="F102" i="49"/>
  <c r="F90" i="49"/>
  <c r="F83" i="49"/>
  <c r="F76" i="49"/>
  <c r="F71" i="49"/>
  <c r="F70" i="49"/>
  <c r="F65" i="49"/>
  <c r="F60" i="49"/>
  <c r="F55" i="49"/>
  <c r="F42" i="49"/>
  <c r="F36" i="49"/>
  <c r="F30" i="49"/>
  <c r="F24" i="49"/>
  <c r="F16" i="49"/>
  <c r="F9" i="49"/>
  <c r="A6" i="49"/>
  <c r="F58" i="1"/>
  <c r="F43" i="1"/>
  <c r="F38" i="1"/>
  <c r="F153" i="49" l="1"/>
  <c r="F155" i="49" s="1"/>
  <c r="G11" i="42" s="1"/>
  <c r="A12" i="49" l="1"/>
  <c r="F64" i="1" l="1"/>
  <c r="F53" i="1"/>
  <c r="F48" i="1"/>
  <c r="F33" i="1"/>
  <c r="F28" i="1"/>
  <c r="F22" i="1"/>
  <c r="F16" i="1"/>
  <c r="F10" i="1"/>
  <c r="F69" i="1" l="1"/>
  <c r="F71" i="1" s="1"/>
  <c r="A19" i="49"/>
  <c r="G10" i="42" l="1"/>
  <c r="A7" i="1" l="1"/>
  <c r="A27" i="49" l="1"/>
  <c r="A13" i="1"/>
  <c r="A19" i="1" s="1"/>
  <c r="A25" i="1" s="1"/>
  <c r="A31" i="1" s="1"/>
  <c r="A36" i="1" s="1"/>
  <c r="A41" i="1" s="1"/>
  <c r="A46" i="1" s="1"/>
  <c r="A51" i="1" s="1"/>
  <c r="A56" i="1" s="1"/>
  <c r="G13" i="42"/>
  <c r="G6" i="89" s="1"/>
  <c r="G13" i="89" s="1"/>
  <c r="A33" i="49" l="1"/>
  <c r="A61" i="1"/>
  <c r="A67" i="1" s="1"/>
  <c r="A39" i="49" l="1"/>
  <c r="A45" i="49" s="1"/>
  <c r="A52" i="49" l="1"/>
  <c r="A58" i="49" l="1"/>
  <c r="A63" i="49" s="1"/>
  <c r="A68" i="49" s="1"/>
  <c r="A74" i="49" s="1"/>
  <c r="A79" i="49" l="1"/>
  <c r="A86" i="49" s="1"/>
  <c r="A93" i="49" s="1"/>
  <c r="A99" i="49" s="1"/>
  <c r="A105" i="49" l="1"/>
  <c r="A111" i="49" l="1"/>
  <c r="A116" i="49" s="1"/>
  <c r="A122" i="49" s="1"/>
  <c r="A127" i="49" s="1"/>
  <c r="A134" i="49" s="1"/>
  <c r="A140" i="49" s="1"/>
  <c r="A145" i="49" s="1"/>
  <c r="A151" i="49" s="1"/>
</calcChain>
</file>

<file path=xl/sharedStrings.xml><?xml version="1.0" encoding="utf-8"?>
<sst xmlns="http://schemas.openxmlformats.org/spreadsheetml/2006/main" count="2845" uniqueCount="668">
  <si>
    <t>Z. ŠT.</t>
  </si>
  <si>
    <t>kos</t>
  </si>
  <si>
    <t xml:space="preserve">R E K A P I T U L A C I J A </t>
  </si>
  <si>
    <t>investicija</t>
  </si>
  <si>
    <t>( m )</t>
  </si>
  <si>
    <t>KOLIČINA</t>
  </si>
  <si>
    <t>ENOTA</t>
  </si>
  <si>
    <t xml:space="preserve">
OPIS POSTAVKE
</t>
  </si>
  <si>
    <r>
      <t>m</t>
    </r>
    <r>
      <rPr>
        <vertAlign val="superscript"/>
        <sz val="10"/>
        <rFont val="Arial"/>
        <family val="2"/>
        <charset val="238"/>
      </rPr>
      <t>1</t>
    </r>
  </si>
  <si>
    <t>CENA/ENOTO [EUR]</t>
  </si>
  <si>
    <t>CENA
[EUR]</t>
  </si>
  <si>
    <t>( EUR )</t>
  </si>
  <si>
    <t>EUR</t>
  </si>
  <si>
    <r>
      <t>m</t>
    </r>
    <r>
      <rPr>
        <vertAlign val="superscript"/>
        <sz val="10"/>
        <rFont val="Arial"/>
        <family val="2"/>
        <charset val="238"/>
      </rPr>
      <t>2</t>
    </r>
  </si>
  <si>
    <t>št.</t>
  </si>
  <si>
    <t>m</t>
  </si>
  <si>
    <t>Nepredvidena dela</t>
  </si>
  <si>
    <t>OZN.</t>
  </si>
  <si>
    <t>vrednost
( EUR )</t>
  </si>
  <si>
    <t>Objekt:</t>
  </si>
  <si>
    <t>trasa in lokacija</t>
  </si>
  <si>
    <t>oznaka vročevoda</t>
  </si>
  <si>
    <t>dolžina
vročevoda</t>
  </si>
  <si>
    <t>kpl</t>
  </si>
  <si>
    <t>STROJNA DELA</t>
  </si>
  <si>
    <t>5.2 STROJNA DELA</t>
  </si>
  <si>
    <t>Predizolirana cev</t>
  </si>
  <si>
    <t>Predizolirana fleksibilna cev</t>
  </si>
  <si>
    <t>Predizolirana fleksibilna cev
Predizolirana flesibilna cev za transport vroče vode do 130°C, izdelana po zahtevah SIST EN 15632-4.
Cev za prenos medija:
jeklena varjena cev, izdelana po zahtevah SIST EN 10305, material E195 ali ustrezna.
Izolacijski material:
Delno gibljiva poliuretanska pena (PUR), primerna za delovno temperaturo do 130° C. 
toplotna prevodnost &lt; 0,03 W/mK 
Zaščitna cev:
Cev iz polietilena LPDE, popolnoma nepropustna za vodo, notranjost cevi posebno obdelana za doseganje trdne povezave z izolacijo.
toplotna prevodnost &lt; 0,43 W/mK 
Dobavljena v kolutu dolžine 50 ali 100 m.</t>
  </si>
  <si>
    <t>Dobava - montaža</t>
  </si>
  <si>
    <t>Dimenzija cevi: (28 x 2,0 mm) / 90</t>
  </si>
  <si>
    <t xml:space="preserve">Sestav materiala enak kot za ravne cevi. </t>
  </si>
  <si>
    <t>Predizoliran reducirni kos</t>
  </si>
  <si>
    <t>Dobava in montaža</t>
  </si>
  <si>
    <t>Zaključna kapa</t>
  </si>
  <si>
    <t>Labirintno zidno tesnilo</t>
  </si>
  <si>
    <t>Spojka</t>
  </si>
  <si>
    <t xml:space="preserve">Predizolirana cev za transport vroče vode do 130° C, izdelana po standardu SIST EN 253 za daljinsko ogrevanje, z vgrajenima žicama za kontrolo vlažnosti in lokacijo napake na cevovodu.
SERIJA 2
Cev za prenos medija:
Jeklena visokofrekvenčno varjena cev iz materiala P235TR1 (St.37.0 BW), dobavljena po SIST EN 10217-1 (DIN 1626, DIN2458) ali ustrezne.
Izolacijski material:
Poliuretanska trdna pena (PUR) izdelana iz poliola in isocianata, primerna za povečano delovno temperaturo do 130°C. Pena je homogena s povprečno velikostjo celic do max. 0,5 mm.
gostota &gt; 60 kg/m3
toplotna prevodnost pri 500C &lt; 0,03 W/mK 
Zaščitna cev:
Cev iz polietilena visoke gostote PEHD, material po DIN 8075, popolnoma nepropustna za vodo, notranjost cevi posebno obdelana za doseganje trdne povezave z izolacijo.
gostota &gt; 940 kg/m3
toplotna prevodnost &lt; 0,43 W/mK 
Dobavljena v palicah dolžine 6 ali 12 m.
</t>
  </si>
  <si>
    <t>SERIJA 2</t>
  </si>
  <si>
    <t>DN 40 (48,3 x 2,6 mm) / 125</t>
  </si>
  <si>
    <t>DN 40 / 125</t>
  </si>
  <si>
    <r>
      <t xml:space="preserve">Labirintno zidno tesnilo za vgradnjo v zid pri prehodu predizolirane cevi skozi zid, izdelano iz profilirane neoprenske gume.
</t>
    </r>
    <r>
      <rPr>
        <b/>
        <sz val="10"/>
        <rFont val="Arial"/>
        <family val="2"/>
        <charset val="238"/>
      </rPr>
      <t>Serija 2</t>
    </r>
  </si>
  <si>
    <t>DN 40 / 125-158</t>
  </si>
  <si>
    <t>Termostezna spojka za izolacijo in tesnenje varjenih spojev, za zalivanje s PU peno, izdelana po standardu SIST EN489 za spoje predizoliranih cevi za daljinsko ogrevanje. Dodatno tesnenje polnilne izvrtine s tipsko preizkušeno zaplato ali termostezno manšeto.
Serija 2</t>
  </si>
  <si>
    <t>Elastična blazina</t>
  </si>
  <si>
    <t xml:space="preserve">Elastična blazina, izdelana iz polietilenske mehke pene, odporne na kemikalije, za prevzemanje raztezkov predizoliranih cevi. </t>
  </si>
  <si>
    <t>debeline S=40mm</t>
  </si>
  <si>
    <t>Merilna doza</t>
  </si>
  <si>
    <t xml:space="preserve">Merilna doza za povezavo žic za kontrolo vlage, vključno s silikonskim kablom. (ocenjena dolžina kabla je 10m) </t>
  </si>
  <si>
    <t>Izdelava zapisnika</t>
  </si>
  <si>
    <t>a) o meritvi upornosti žic po posameznih 
odsekih trase
b) o lokaciji in dolžini cevi z vgrajenimi
drugačnimi žicami (različne upornosti žic na dolžinski meter)
c) o meritvah vlažnosti v izolaciji cevovoda</t>
  </si>
  <si>
    <t>Demontaža izolacije</t>
  </si>
  <si>
    <t>50 mm</t>
  </si>
  <si>
    <t>Demontaža obstoječih cevovodov</t>
  </si>
  <si>
    <t>Demontaža in razrez obstoječih cevovodov, vključno odvoz na deponijo, in plačilo pristojbine.
Cena na dolžino trase (2 cevi).</t>
  </si>
  <si>
    <t>DN40</t>
  </si>
  <si>
    <t>Jeklena cev iz celega</t>
  </si>
  <si>
    <t>Jeklena cev iz celega, izdelana iz materiala P235TR1 (St. 37.0), dobavljena po SIST EN 10216-1 (DIN 2629/DIN2448), vključno z varilnim materialom.</t>
  </si>
  <si>
    <t xml:space="preserve">DN 20 (26,9 x 2,3 mm) </t>
  </si>
  <si>
    <t xml:space="preserve">DN 40 (48,3 x 2,6 mm) </t>
  </si>
  <si>
    <t>Jekleni lok iz celega, 90°</t>
  </si>
  <si>
    <t>Gladko krivljeni lok po SIST EN 10253 (DIN 2605), izdelan iz jeklene cevi iz celega, iz materiala P235TR1 (St. 37.0), oblika R=5D, vključno z varilnim materialom.</t>
  </si>
  <si>
    <t xml:space="preserve">DN 20 </t>
  </si>
  <si>
    <t xml:space="preserve">DN 40 </t>
  </si>
  <si>
    <t>Reducirni kos</t>
  </si>
  <si>
    <t>Reducirni kos po SIST EN 10253 (DIN 2616), izdelan iz jeklene cevi iz celega, material P235TR1 (St. 37.0), vključno z varilnim materialom.</t>
  </si>
  <si>
    <t>T - kos</t>
  </si>
  <si>
    <t>T - kos, izdelan po SIST EN 10253 (DIN 2615), material P235TR1 (St. 37.0), vključno varilni material.</t>
  </si>
  <si>
    <t>Odzračevalni lonec</t>
  </si>
  <si>
    <t>Odzračevalni lonec, izdelen iz jeklene cevi iz celega po SIST EN 10216-1 (DIN 2629/DIN2448), material P235TR1 (St.37.0), komplet z odzračevalno cevjo in varilnim materialom.</t>
  </si>
  <si>
    <t>Obešala</t>
  </si>
  <si>
    <t>Obešala, izdelana po priloženih risbah iz predpisanih materialov.</t>
  </si>
  <si>
    <t>DN 40 - 940</t>
  </si>
  <si>
    <t>Zaporni ventil</t>
  </si>
  <si>
    <t>Ravni zaporni ventil za vročo vodo temp. 130°C, vključno s protiprirobnicami, tesnili in vijaki, za nazivni tlak PN 16.
Ustreza KLINGER KVN ali ustrezen v skladu s Tehničnimi zahtevami JPE.</t>
  </si>
  <si>
    <t>DN65</t>
  </si>
  <si>
    <t>DN20</t>
  </si>
  <si>
    <t>Priklop</t>
  </si>
  <si>
    <t>Priklop na obstoječe vročevodno omrežje.</t>
  </si>
  <si>
    <t>Tlačni preizkus</t>
  </si>
  <si>
    <t xml:space="preserve">Enkratno tlačno preizkušanje in izpiranje cevovoda. </t>
  </si>
  <si>
    <t>Radiografija</t>
  </si>
  <si>
    <t xml:space="preserve">Radiografska kontrola zvarov (100% - po celotnem obodu).
</t>
  </si>
  <si>
    <t>DN 25</t>
  </si>
  <si>
    <t>DN 40</t>
  </si>
  <si>
    <t>Penetracijska kontrola zvara</t>
  </si>
  <si>
    <t>Penetracijska kontrola zvara (100% - po celotnem obodu).</t>
  </si>
  <si>
    <t>Površinska zaščita cevovodov</t>
  </si>
  <si>
    <t>Izolacija</t>
  </si>
  <si>
    <t>za cev DN 40, debelina 40 mm</t>
  </si>
  <si>
    <t xml:space="preserve">cevovoda s cevaki iz neomočljivega in negorljivega izolacijskega materiala, ojačanega z Al folijo. Toplotna prevodnost izolacijskega materiala λ pri 25°C ≤ 0,035 W/mK.
Zaščitni ovoj je izdelan iz Al pločevine, pritrjene s kniping vijaki. </t>
  </si>
  <si>
    <t>Nepredvidena dela, odobrena s strani nadzora in obračunana po analizi cen v skladu s kalkulativnimi elementi.</t>
  </si>
  <si>
    <t>Skupaj</t>
  </si>
  <si>
    <t>5.2</t>
  </si>
  <si>
    <t>5.2.1</t>
  </si>
  <si>
    <t>5.2.2</t>
  </si>
  <si>
    <t>SKUPINSKI PRIKLJUČNI VROČEVOD P481, DN40</t>
  </si>
  <si>
    <t>VROČEVODNI PRIKLJUČEK P-481, DN40/125, (28x2)/90</t>
  </si>
  <si>
    <t>MALA ULICA 1</t>
  </si>
  <si>
    <t>DN 40/25</t>
  </si>
  <si>
    <t>Demontaža obstoječe kratke vezi z zaporno armaturo</t>
  </si>
  <si>
    <t>Demontaža obstoječe kratke vezi z zapornim ventilom, vključno odvoz na deponijo in plačilo pristojbine.</t>
  </si>
  <si>
    <t>Dvakratno temeljno barvanje klasičnega dela cevovoda s temeljno barvo, primerno za temperaturo 130°C, po predhodnem čiščenju rje.</t>
  </si>
  <si>
    <t>Predizoliran reducirni kos za transport vroče vode do 130°C, izdelana po standardu SIST EN 448 za predizolirane fazonske kose za daljinsko ogrevanje, z vgrajenima žicama za kontrolo vlažnosti in lokacijo napake na cevovodu.</t>
  </si>
  <si>
    <t>DN 40 / DN 25</t>
  </si>
  <si>
    <r>
      <t xml:space="preserve">Zaključna kapa za predizolirano cev za transport vroče vode do 130°C, izdelane po standardu SIST EN489 za predizolirane cevne spojke za daljinsko ogrevanje.
</t>
    </r>
    <r>
      <rPr>
        <b/>
        <sz val="10"/>
        <rFont val="Arial"/>
        <family val="2"/>
        <charset val="238"/>
      </rPr>
      <t>Serija 2</t>
    </r>
  </si>
  <si>
    <t>Redukcijska spojka</t>
  </si>
  <si>
    <t>Termostezna redukcijska spojka za izolacijo in tesnenje varjenih spojev, za zalivanje s PU peno, izdelana po standardu SIST EN489 za spoje predizoliranih cevi za daljinsko ogrevanje. Dodatno tesnenje polnilne izvrtine s tipsko preizkušeno zaplato ali termostezno manšeto.
Serija 2</t>
  </si>
  <si>
    <t>Za spojitev cevi DN25/110 in (28x2)/90</t>
  </si>
  <si>
    <t>Za spojitev cevi (28x2)/90 in (28x2)/77</t>
  </si>
  <si>
    <t>30 mm</t>
  </si>
  <si>
    <t xml:space="preserve">R DN 25 / 20 </t>
  </si>
  <si>
    <t>Demontaža obstoječih predizoliranih zapornih armatur</t>
  </si>
  <si>
    <t>Demontaža obstoječih predizoliranih zapornih armatur, vključno odvoz na deponijo in plačilo pristojbine.</t>
  </si>
  <si>
    <t>DN65/140</t>
  </si>
  <si>
    <t>DN 20</t>
  </si>
  <si>
    <t>Demontaža obstoječe izolacije z vročevoda, vključno oplaščenje iz strešne lepenke ali Al pločevine, pritrdilni material ter transport na deponijo in plačilo pristojbine.
za cevi DN65</t>
  </si>
  <si>
    <t>DN 65 (76,1 x 2,9 mm) , H =120 mm</t>
  </si>
  <si>
    <t>GRADNJA SKUPINSKEGA PRIKLJUČKA TRUBARJEVA ULICA 11 - MALA ULICA 1</t>
  </si>
  <si>
    <t>VROČEVODNI PRIKLJUČKI</t>
  </si>
  <si>
    <t xml:space="preserve">S K U P A J : </t>
  </si>
  <si>
    <t>TRUBARJEVA CESTA 11 IN MALA ULICA 1</t>
  </si>
  <si>
    <t>P481</t>
  </si>
  <si>
    <t>4.0</t>
  </si>
  <si>
    <t xml:space="preserve">POPIS MATERIALA IN DEL S PREDRAČUNOM </t>
  </si>
  <si>
    <t>REKAPITULACIJA - SKUPNA:</t>
  </si>
  <si>
    <t>GRADBENA DELA</t>
  </si>
  <si>
    <t>4.2</t>
  </si>
  <si>
    <t xml:space="preserve">SKUPAJ VSA DELA: </t>
  </si>
  <si>
    <t>REKAPITULACIJA - STROJNA DELA:</t>
  </si>
  <si>
    <t>4.2.1</t>
  </si>
  <si>
    <t>PLINSKI PRIKLJUČEK ZA RV-13 LETALIŠKA, JEKLO DN200</t>
  </si>
  <si>
    <t>4.2.2</t>
  </si>
  <si>
    <t>IZSTOP VT-1 ZA NAVEZAVO NA CNG, JEKLO DN80</t>
  </si>
  <si>
    <t>4.2.3</t>
  </si>
  <si>
    <t>IZSTOP VT-2 ZA NAVEZAVO NA V-105, JEKLO DN150</t>
  </si>
  <si>
    <t>4.2.4</t>
  </si>
  <si>
    <t>IZSTOP ST-1 ZA NAVEZAVO NA S-1500, PE225</t>
  </si>
  <si>
    <t>4.2.5</t>
  </si>
  <si>
    <t>REGULACIJSKA POSTAJA RV-13 LETALIŠKA - NAPELJAVE IN OPREMA</t>
  </si>
  <si>
    <t xml:space="preserve">SKUPAJ STROJNA DELA: </t>
  </si>
  <si>
    <t>Jeklena HFW cev DN200</t>
  </si>
  <si>
    <t>Jeklena visokofrekvenčno indukcijsko vzdolžno varjena cev (HFW-high frequency welded) po standardu SIST EN 10208-2 iz materiala L245MB (No. 1.0418) za maksimalni obratovalni tlak 50 bar (kot npr. Manessmann Fuchs) s posnetimi robovi. Cevi in loki so tovarniško predizolirane s PE po DIN 30670 tip S-n (s troslojno izvedbo izolacije LDPE, MDPE ali HDPE v rumeni</t>
  </si>
  <si>
    <t xml:space="preserve"> črni barvi), konci cevi 150 mm in zaprti s PVC kapo. Cevi morajo biti opremljene z dokumenti po SIST EN 10204 3.1 in nostrificirane. Vključno varilni material.</t>
  </si>
  <si>
    <t>Dobavitelj mora imeti ISO 9001.</t>
  </si>
  <si>
    <t>DN 200 (219,1x6,3) (2x 6m)</t>
  </si>
  <si>
    <t>Jekleni cevni lok, DN200</t>
  </si>
  <si>
    <t>Tovarniško izdelani loki - kolena po SIST EN 10253-2, R=10D (Bauart 20) iz materiala L245MB (No. 1.0418) za maksimalni obratovalni tlak 16 bar s posnetimi robovi. Kolena so tovarniško predizolirana s PE po DIN 30670 tip S-n (s troslojno izvedbo izolacije LDPE, MDPE ali HDPE v rumeni ali črni barvi) ali naknadno izolirani z RAYCHEM trakovi Thermofit Flexclad II(60) + Overflex.</t>
  </si>
  <si>
    <t>Loki morajo biti opremljene z dokumenti po SIST EN 10204 3.1 in nostrificirani. Vključno varilni material.</t>
  </si>
  <si>
    <t>Kolena 90° se prilagodijo pri montaži (pobrusijo) na ustrezne kote.</t>
  </si>
  <si>
    <t>DN 200 (219,1x6,3), 90°</t>
  </si>
  <si>
    <t>Izolacijski kos</t>
  </si>
  <si>
    <t>Izolacijski kos uvarne monoblok izvedbe, po SIST EN 12007-3, PN16, dielektričnost 5,0 kV, izolacijski material Perbunan po DIN 3535, zunaj zaščiten s LDPE N-n po DIN 30672</t>
  </si>
  <si>
    <t>Dobava po standardu SIST EN 10204, prevzemno spričevalo 3.1</t>
  </si>
  <si>
    <t>DN200, PN16</t>
  </si>
  <si>
    <t>Oljni zaporni zasun, DN200, PN16</t>
  </si>
  <si>
    <t xml:space="preserve">Oljni zaporni zasun, prirejen za vgradnjo v zemljo, za uvaritev v jekleni plinovod, z vgradbilno garnituro. </t>
  </si>
  <si>
    <t xml:space="preserve">Dolžina vgradbilne garniture se prilagodi na mestu vgradnje, telo zapornega zasuna pa mora biti že tovarniško zaščiteno proti koroziji. Zasunu sta obojestransko prigrajeni izpihovalni cevi.
Ustreza RMA tip ASR NP 6. </t>
  </si>
  <si>
    <t xml:space="preserve">Armatura DN 200, priključka jeklo DN200, PN16 </t>
  </si>
  <si>
    <t>Ročna izolacija zvarnih spojev</t>
  </si>
  <si>
    <r>
      <t xml:space="preserve">Ročna izolacija zvarnih spojev s PEHD termokrčnim materialom širina traku 500 mm, material HDPE po ISO 21809-1. Trakovi morajo imeti Permanentni indikator krčenja. Debelina zaščite pred krčenjem mora biti 1,50 mm Epoxy + 1,00 mm trak PEHD (min. debelina suhega epoxy filma je 100um.
</t>
    </r>
    <r>
      <rPr>
        <b/>
        <sz val="10"/>
        <rFont val="Arial"/>
        <family val="2"/>
        <charset val="238"/>
      </rPr>
      <t>Finalna debelina zaščite mora biti 2,60 do 3,00 mm)</t>
    </r>
  </si>
  <si>
    <t>Vgrajevanje traku na gradbišču:
Peskanje površine do SA 2 1/2. Vgrajevanje traku je dovoljeno le za to delo certificiranim delavcem. Predgrevalna temperatura spoja je 70 °C.</t>
  </si>
  <si>
    <t>Vgradnja traku le na moker epoxy sloj</t>
  </si>
  <si>
    <t xml:space="preserve"> </t>
  </si>
  <si>
    <t>Izolacija neizoliranih delov jeklenega cevovoda</t>
  </si>
  <si>
    <t>Izolacija neizoliranih delov jeklenega cevovoda (Raychem):</t>
  </si>
  <si>
    <t xml:space="preserve"> - Flexclad II - C30-50</t>
  </si>
  <si>
    <t xml:space="preserve"> - Overflex - 50</t>
  </si>
  <si>
    <t>Izvedba izolacije po navodilih proizvajalca.</t>
  </si>
  <si>
    <t>Kontrola prebojnost izolacije za jekleno cev</t>
  </si>
  <si>
    <t>Kontrola prebojnosti izolacije po celotni dolžini vgrajenega plinovoda ter izdelava zapisnika.</t>
  </si>
  <si>
    <t>Pregled izolacije pred zasipavanjem</t>
  </si>
  <si>
    <t>Pregled izolacije pred zasipavanjem in preizkus kvalitete podvitja glede na električno prebojnost z električno visokonapetostnim detektorjem z maksimalno
napetostjo 25 kV ter popravilo vseh poškodovanih mest.</t>
  </si>
  <si>
    <t>Čiščenje in osušitev cevovoda</t>
  </si>
  <si>
    <t>Čiščenje in osušitev novozgrajenega cevovoda s čistilcem iz penaste gume, manšetnim čistilcem in komprimiranim zrakom.</t>
  </si>
  <si>
    <t>Rentgenska kontrola zvarov</t>
  </si>
  <si>
    <t>Rentgenska kontrola zvarov z vrednotenjem pregledanih zvarov inizdelavo zapisnika (100%).o v prvotno stanje.</t>
  </si>
  <si>
    <t>Tlačni preizkusi plinovoda</t>
  </si>
  <si>
    <t>Tlačni preizkusi plinovoda, izvedeni po navodilih iz projekta, skupaj z izdelavo zapisnikov o preizkusih.</t>
  </si>
  <si>
    <t>Pomožna gradbena dela</t>
  </si>
  <si>
    <t>Pomožna gradbena dela, zarisovanje, vrtanje zidov, beljenje zidov, vzpostavitev v prvotno stanje.</t>
  </si>
  <si>
    <t>SKUPAJ: PLINSKI PRIKLJUČEK ZA RV-13</t>
  </si>
  <si>
    <t>Jeklena HFW cev DN80</t>
  </si>
  <si>
    <t>DN80, (88,9x4,5) (1x 6m)</t>
  </si>
  <si>
    <t>Jekleni cevni lok, DN80</t>
  </si>
  <si>
    <t>DN80, (88,9x4,5), 90°</t>
  </si>
  <si>
    <t>DN80, PN16</t>
  </si>
  <si>
    <t>Oljni zaporni zasun, DN80, PN16</t>
  </si>
  <si>
    <t>Dolžina vgradbilne garniture se prilagodi na mestu vgradnje, telo zapornega zasuna pa mora biti že tovarniško zaščiteno proti koroziji. Zasunu sta obojestransko prigrajeni izpihovalni cevi.
Ustreza RMA tip ASR PN16</t>
  </si>
  <si>
    <t xml:space="preserve">Armatura DN80, priključka jeklo DN80, PN16 </t>
  </si>
  <si>
    <t>SKUPAJ: IZSTOP VT-1 ZA NAVEZAVO NA CNG</t>
  </si>
  <si>
    <t>Jeklena HFW cev DN150</t>
  </si>
  <si>
    <t>DN150, (168,3x4,5) (5x 6m)</t>
  </si>
  <si>
    <t>Jekleni cevni lok, DN150</t>
  </si>
  <si>
    <t>DN150, (168,3x4,5 mm), 90°</t>
  </si>
  <si>
    <t>DN150, PN16</t>
  </si>
  <si>
    <t>Oljni zaporni zasun, DN150, PN16</t>
  </si>
  <si>
    <t xml:space="preserve">Armatura DN150, priključka jeklo DN150, PN16 </t>
  </si>
  <si>
    <t>SKUPAJ: IZSTOP VT-2 ZA NAVEZAVO NA V-105</t>
  </si>
  <si>
    <t>DN 200, (219,1x6,3) (2x 6m)</t>
  </si>
  <si>
    <t>DN200 fi 219,1x6,3 mm, 90°</t>
  </si>
  <si>
    <t xml:space="preserve">Oljni zaporni zasun, prirejen za vgradnjo v zemljo, za uvaritev v jekleni/PE plinovod, z vgradbilno garnituro. </t>
  </si>
  <si>
    <t>Armatura DN 200, priključka jeklo DN200 / PE225, PN16</t>
  </si>
  <si>
    <t>Cev iz materiala PE100- SDR 17</t>
  </si>
  <si>
    <t>Cev iz materiala PE100, po SIST EN 12007-2, SDR 17 skupaj z dodatkom za razrez.</t>
  </si>
  <si>
    <t>PE225x13,4</t>
  </si>
  <si>
    <t>Lok iz materiala PE100-90°</t>
  </si>
  <si>
    <t>Lok iz materiala PE100, 90°.</t>
  </si>
  <si>
    <t>PE225</t>
  </si>
  <si>
    <t>Obojka iz materiala PE100</t>
  </si>
  <si>
    <t>Obojka iz PE100 z vgrajeno elektro-uporovno žico, skupaj z varjenjem.</t>
  </si>
  <si>
    <t xml:space="preserve">PE225 </t>
  </si>
  <si>
    <t>Pozicijska tablica-armatura</t>
  </si>
  <si>
    <t>Pozicijska tablica po DIN 4065 za oznako armatur plinovoda, skupaj s pritrdilnim materialom in izmero.</t>
  </si>
  <si>
    <t>Tlačni preizkusi</t>
  </si>
  <si>
    <t>Prekinitev dobave plina</t>
  </si>
  <si>
    <t>Prekinitev dobave plina, ki ga opravi distributer plina.</t>
  </si>
  <si>
    <t>Prevezava plinovoda</t>
  </si>
  <si>
    <t>Prevezava novoprojektiranega plinovoda na obstoječe plinovodno omrežje, ki ga opravi distributer plina. (Obračun po dejanskih stroških distributerja!)</t>
  </si>
  <si>
    <t>SKUPAJ: IZSTOP ST-1 ZA NAVEZAVO NA S-1500</t>
  </si>
  <si>
    <t>A - ARMATURA</t>
  </si>
  <si>
    <t>Jeklena prirobnična krogelna pipa DN80</t>
  </si>
  <si>
    <t>Krogelna pipa za ZP z nereduciranim presekom, telo iz kovanega jekla, prirobnične izvedbe PN16,
Standard: SIST EN 13774:2014,
Temperaturno območje: -25°C - +60°C,
Metode preizkušanja: (SIST *) EN 12266- DIN 3230/5,
Test antistatičnosti: SIST EN ISO 17292,
Test požarne varnosti: SIST EN 12266-2,
Mehanizem za odpiranje: ročica
Površinska zaščita: peskanje S2 2 1/2, temeljni epoksi premaz 450 µm primere za alkidni barvni sistem,</t>
  </si>
  <si>
    <t>DN80, PN16 (poz. 2)</t>
  </si>
  <si>
    <t>Jeklena prirobnična krogelna pipa</t>
  </si>
  <si>
    <t>Krogelna pipa za ZP z nereduciranim presekom, telo iz kovanega jekla, prirobnične izvedbe PN16,
Standard: SIST EN 13774:2014,
Temperaturno območje: -25°C - +60°C,
Metode preizkušanja: (SIST *) EN 12266- DIN 3230/5,
Test antistatičnosti: SIST EN ISO 17292,
Test požarne varnosti: SIST EN 12266-2,
Mehanizem za odpiranje: polžni pogon s kolesom
Površinska zaščita: peskanje S2 2 1/2, osnovni premaz 70 µm primere za alkidni barvni sistem,</t>
  </si>
  <si>
    <t>DN150, PN16 (poz. 1)</t>
  </si>
  <si>
    <t>DN200, PN16 (poz. 3)</t>
  </si>
  <si>
    <t>Rotacijski plinomer</t>
  </si>
  <si>
    <t>Rotacijski plinomer ELSTER ali INSTROMET G-160, DN80, PN16, prirobnične izvedbe (z ATEX certifikatom), izdelan v skladu s SIST EN 12480.</t>
  </si>
  <si>
    <t>Izvajalec mora opraviti prvo overitev merilnika po 13. členu zakona o meroslovju (Ur. List RS 1/95)</t>
  </si>
  <si>
    <t>Dobava po standardu SIST EN 10204, prevzemno spričevalo 3.1, dobavi ENERGETIKA LJUBLJANA d.o.o..</t>
  </si>
  <si>
    <t>(poz. 9)</t>
  </si>
  <si>
    <t>Turbinski kvantometer</t>
  </si>
  <si>
    <t>Turbinski kvantometer ITRON MZ, G-1000, DN150, PN16, prirobnične izvedbe (z ATEX certifikatom), izdelan v skladu SIST EN 12261</t>
  </si>
  <si>
    <t>Dobava po standardu SIST EN 10204, prevzemno spričevalo 3.1, dobavi ENERGETIKA LJUBLJANA d.o.o.</t>
  </si>
  <si>
    <t>(poz. 35)</t>
  </si>
  <si>
    <t>Pretvornik volumna</t>
  </si>
  <si>
    <t>Integralni pretvornik volumna s centralno enoto z integriranima senzorjema za tlak in temperaturo, možnost namestitve v Ex prostoru 0/1/2.
Nastavitev območja za tlačne senzorje: 1.0 do 20.0 bar, dobavi ENERGETIKA LJUBLJANA d.o.o..</t>
  </si>
  <si>
    <t>Ustreza: ELSTER EK220 (poz. 10)</t>
  </si>
  <si>
    <t>Termometer</t>
  </si>
  <si>
    <t>Termometer za merjenje temperature plina za območje -20°C do +60°C, Razred točnosti: 1.6, Velikost: ø 100 oz. L min = 150 mm (razdelba na 1°C). Tipalo naj ima zaščitno tulko po detajlu.
Material W.Nr. 1.4571, z zunanjim navojem 3/4" NPT
Zašč. Tulka AiSi316 Ti (W.Nr. 1.4571) tip ZT 568 EA
Pri montaži dodati kontaktno tekočino v zaščitno tulko.</t>
  </si>
  <si>
    <t>Dobava tulke po standardu SIST EN 10204, prevzemno spričevalo 3.1</t>
  </si>
  <si>
    <t>(poz. 22)</t>
  </si>
  <si>
    <t>Jeklena navoja krogelna pipa, NPT, PN25</t>
  </si>
  <si>
    <t>Krogelna pipa z notranjima navojnima priključkoma NPT, tlačne stopnje PN25, ohišje jeklo TSTE355; krogla medenina trdo kromirano; tesnila NBR; vreteno in vodilo vretena-medenina; O ringi NBR;
(Ustrezajo proizvodi Boehmer, z ATEX certifikatom).</t>
  </si>
  <si>
    <t>NPT 1/4" PN16 (poz. 6a)</t>
  </si>
  <si>
    <t>NPT 1/2" PN16 (poz. 6)</t>
  </si>
  <si>
    <t>NPT 1" ANSI/ASME B 1.20. (poz. 32)</t>
  </si>
  <si>
    <t>(Boehmer KNG V 025.812-1 DN25 PN25 ali podobno)</t>
  </si>
  <si>
    <t>Manometrski ventil, 1/2" NPT</t>
  </si>
  <si>
    <t>Manometrski ventil za zemeljski plin z navojnima priključkoma 1/2" NPT, PN16, skupaj s tesnilnim materialom.
Priključka: 
* 1/2" NPT ženski proti manometru ali tlačnemu zaznavalu
* 1/2" NPT moški proti krogelni pipi
(Z ATEX certifikatom)
(WIKA tip 910.11 ali podobno)</t>
  </si>
  <si>
    <t>NPT 1/2" PN16 (poz. 7)</t>
  </si>
  <si>
    <t>Manometer</t>
  </si>
  <si>
    <t xml:space="preserve">Manometer klase 1,6 s priključkom 1/2" NPT, premera 160 mm, spodaj medenina, ohišje NG 160 inox; Priključek: 1/2" NPT, v skladu z ANSI/ASME B 1.20.1 </t>
  </si>
  <si>
    <t>Dobava po standardu SIST EN 10204, prevzemno spričevalo 2.2</t>
  </si>
  <si>
    <t>(WIKA, tip 212.20.160, INOL tip IM 811.160. Axx ali podobno)</t>
  </si>
  <si>
    <t>Kazalno območje 0 - 1,6 bar (poz. 19a)</t>
  </si>
  <si>
    <t>Kazalno območje 0 - 2,5 bar (poz. 19)</t>
  </si>
  <si>
    <t>Kazalno območje 0 - 25 bar (poz. 18)</t>
  </si>
  <si>
    <t>Priklopna cev impulznih vodov</t>
  </si>
  <si>
    <t>Priklopna cev impulznih vodov izdelana po detajlu.</t>
  </si>
  <si>
    <t>B - MATERIAL PN16 IN OSTALA DELA</t>
  </si>
  <si>
    <t>Brezšivna jeklena cev</t>
  </si>
  <si>
    <t>Brezšivna cev iz materala L 245 po EN ISO 3183</t>
  </si>
  <si>
    <t>ø 33,7x3,25 (DN25)</t>
  </si>
  <si>
    <t>ø 88,9x4,5 (DN80)</t>
  </si>
  <si>
    <t>ø 168,3x4,5 (DN150)</t>
  </si>
  <si>
    <t>ø 219,1x6,3 (DN200)</t>
  </si>
  <si>
    <t>Koleno 90°</t>
  </si>
  <si>
    <t>Koleno 90°, R = 1 po SIST EN 10253 - 2</t>
  </si>
  <si>
    <t>Reducirni kos po SIST EN 10253 - 2,
koncentrični</t>
  </si>
  <si>
    <t>ø 168,3x88,9x3,6 (DN150/80)</t>
  </si>
  <si>
    <t>ø 219,1x88,9x3,6 (DN200/80)</t>
  </si>
  <si>
    <t>ø 219,1x168,3x4,5 (DN200/150)</t>
  </si>
  <si>
    <t>T-kos</t>
  </si>
  <si>
    <t>T-kos po SIST EN 10253 - 2</t>
  </si>
  <si>
    <t>Prirobnica z grlom</t>
  </si>
  <si>
    <t>Prirobnice z grlom po SIST EN 1092-1, PN16, iz materala RSt 37.2 z veznim in tesnilnim materalom.
Vijaki po SIST EN ISO 4014/4017 z metričnim navojem po SIST ISO 261:1995
kvaliteta vijakov 8.8 po SIST EN ISO 898-1:2013
matice po SIST EN ISO 4032:2013
tesnila DONIT TBA-U 2000 2.0 mm</t>
  </si>
  <si>
    <t>Vse dobavljeno po standardu SIST EN 10204, prevzemno spričevalo 3.1</t>
  </si>
  <si>
    <t>Zaščitna tulka 1/2" NPT</t>
  </si>
  <si>
    <t>Zaščitna tulka 1/2" NPT za vgraditev v plinsko cev za tlačno stopnjo PN16, izdelana po priloženem detajlu 0.7</t>
  </si>
  <si>
    <t>Detajl 0.7, L=160mm. (v cev DN80)</t>
  </si>
  <si>
    <t>Zaščitna tulka 3/4" NPT</t>
  </si>
  <si>
    <t>Zaščitna tulka 3/4" NPT za vgraditev v plinsko cev za tlačno stopnjo PN16, izdelana po priloženem detajlu 0.6</t>
  </si>
  <si>
    <t>Detajl 0.6, L=113mm. (v cev DN150)</t>
  </si>
  <si>
    <t>Detajl 0.6, L=150mm. (v cev DN200)</t>
  </si>
  <si>
    <t>Priključni kos z notranjim navojem NPT - detajl 0.1</t>
  </si>
  <si>
    <t>Priključni kos z notranjim navojem NPT, za privaritev na cev pod kotom 90°, za vgradnjo zaščitne tulke za termometer, oziroma temperaturno zaznavalo, izdelan po priloženem detajlu 0.1.</t>
  </si>
  <si>
    <t>3/4" NPT - za privaritev na cev DN150</t>
  </si>
  <si>
    <t>3/4" NPT - za privaritev na cev DN200</t>
  </si>
  <si>
    <t>Priključni kos z notranjim navojem NPT - detajl 0.2</t>
  </si>
  <si>
    <t>Priključni kos z notranjim navojem NPT, za privaritev na cev pod kotom 90°, za vgradnjo zaščitne tulke za termometer, oziroma temperaturno zaznavalo, izdelan po priloženem detajlu 0.2.</t>
  </si>
  <si>
    <t>1/2" NPT - za privaritev na cev DN80</t>
  </si>
  <si>
    <t>Priključni kos z zunanjim navojem 1/2" NPT - detajl 0.4</t>
  </si>
  <si>
    <t>Priključni kos z zunanjim navojem 1/2" NPT, za privaritev na cev, izdelan po priloženem detajlu 0.4.</t>
  </si>
  <si>
    <t>1/2" NPT - za privaritev na cev DN150</t>
  </si>
  <si>
    <t>1/2" NPT - za privaritev na cev DN200</t>
  </si>
  <si>
    <t>Priključni kos z zunanjim navojem 1/2" NPT - detajl 0.5</t>
  </si>
  <si>
    <t>Priključni kos z zunanjim navojem 1/2" NPT, za privaritev na cev, izdelan po priloženem detajlu 0.5.</t>
  </si>
  <si>
    <t>T-kos NPT 1/2"</t>
  </si>
  <si>
    <t>T-kos, vertikalna priključka zunanji NPT1/2", pravokotni odcep zunanji NPT1/2"</t>
  </si>
  <si>
    <t>Priključek M16x2 za testno cev</t>
  </si>
  <si>
    <t>Priključek M16x2 za testno cev (poz. 33).</t>
  </si>
  <si>
    <t>Redukcija NPT</t>
  </si>
  <si>
    <t>Zunanji navoj NPT 1/2"/notranji NPT 1/4"</t>
  </si>
  <si>
    <t>Navojni čep</t>
  </si>
  <si>
    <t>Navojni čep po ASME B16.11, material ASTM A234 Grade WPB</t>
  </si>
  <si>
    <t>1/4"</t>
  </si>
  <si>
    <t>1/2"</t>
  </si>
  <si>
    <t>Zaključna kapa izpušne cevi</t>
  </si>
  <si>
    <t xml:space="preserve">Zaključna kapa izpušne cevi izdelana po detajlu ENERGETIKE LJUBLJANA d.o.o.. (Z ATEX certifikatom) </t>
  </si>
  <si>
    <t>Podpore in obešala</t>
  </si>
  <si>
    <t>Cevne podpore in obešala, izdelane iz jeklenih profilov in cevnih objemk (lahko tudi predfabricirana HILTI, SIKLA, ali podobno), skupaj z montažo v zid ali varjenjem na nosilno konstrukcijo, s pritrdilnim materialom ter opleskane po predhodnem čiščenju in pleskanju stemeljno barvo.</t>
  </si>
  <si>
    <t>kg</t>
  </si>
  <si>
    <t>Prehodi skozi betonski zid</t>
  </si>
  <si>
    <t>Prehod jeklene cevi skozi betonski zid kot naprimer proizvodi HAUF-TECHNIK:
Prirobnica P-linear professional HRD 300-F zaprta verzija, izvedba iz nerjavečega jekla
in Tesnilo HSD-G:</t>
  </si>
  <si>
    <t>150/88 za cev DN80</t>
  </si>
  <si>
    <t>250/168 za cev DN150</t>
  </si>
  <si>
    <t>300/219 za cev DN200</t>
  </si>
  <si>
    <t>Rentgenska kontrola zvarov z vrednotenjem pregledanih zvarov in izdelavo zapisnika (100%).</t>
  </si>
  <si>
    <t>Korozijska zaščite merilne postaje</t>
  </si>
  <si>
    <t>Korozijska zaščite merilne postaje po navodilih in opisu v tehničnem poročilu</t>
  </si>
  <si>
    <t>Tlačni preizkus merilne postaje po navodilih in opisu v tehničnem poročilu</t>
  </si>
  <si>
    <t>Gasilni aparat</t>
  </si>
  <si>
    <t>Gasilni aparat na prah S-9.</t>
  </si>
  <si>
    <t>C - ODORIRNA NAPRAVA</t>
  </si>
  <si>
    <t>Odorirna naprava</t>
  </si>
  <si>
    <t xml:space="preserve">Plinska odorirna naprava z ločenim doziranjem v dve izstopni liniji, komplet z elektronskim regulatorjem, dozirnima črpalkama, dnevnim rezervoarjem ter vbrizgovalnima šobama. Naprava mora biti opremljena s:
a) meritev mnimalne količine odoranta
b) meritev pretoka odoranta
c) hitro spojko za priključitev standardnega rezervoarja
</t>
  </si>
  <si>
    <t>Sistemske zahteve:
Max. pretok Q= 1300 Sm3/h 
Tlak na mestu vbrizgavanja p=12.0 (15.5) bar
Dimenzija cevi na mestu injektiranja: DN80
Max. pretok Q= 2400 Sm3/h 
Tlak na mestu vbrizgavanja p=1.0 (4.0) bar
Dimenzija cevi na mestu injektiranja: DN200</t>
  </si>
  <si>
    <t>D - OSTALI ATROŠKI</t>
  </si>
  <si>
    <t>Montaža</t>
  </si>
  <si>
    <t>Montaža posameznih sklopov v RP</t>
  </si>
  <si>
    <t>Premontaža obstoječih regulatorjev tlaka</t>
  </si>
  <si>
    <t>Demontaža 2x regulatorja tlaka Pietro Fiorentini REVAL 182/A DN80, PN16 (varnostni zaporni ventil je v sklopu regulatorja) iz stare regulacijske postaje in vgradnja v regulacijski liniji v novi regulacijski postaji, vključno z novimi impulznimi vodi.</t>
  </si>
  <si>
    <t>Shema merilne postaje</t>
  </si>
  <si>
    <t>Vezalna shema postaje vložena v lesen okvir in zaščitena s steklom, vključno s pritrdilnim materialom.</t>
  </si>
  <si>
    <t>Navodila za vzdrževanje in obratovanje</t>
  </si>
  <si>
    <t>Navodila za vzdrževanje in obratovanje merilne postaje in posameznih glavnih elementov.</t>
  </si>
  <si>
    <t>Pripravljalna in zaključna dela</t>
  </si>
  <si>
    <t>Pripravljalna in zaključna gradbena dela, zarisovanje, vrtanje zidov, beljenje zidov, vzpostavitev v prvotno stanje.</t>
  </si>
  <si>
    <t>Zagon regulacijske postaje</t>
  </si>
  <si>
    <t xml:space="preserve">Zagon RP obsega:
- zaplinjanje postaje
- pregled armature in odzračevanje instalacije
- ureguliranje in nastavitev regulacijske opreme
- kontrola delovanja merilnikov pretoka
- kontrola delovanja merilnikov temperature in tlaka
- interni prevzem postaje s strani ustreznih služb ENERGETIKA LJUBLJANA, d.o.o.
- izdelava zapisnika o preizkusih
- druge aktivnosti po zahtevi naročnika
</t>
  </si>
  <si>
    <t>Dokumentacija</t>
  </si>
  <si>
    <t>Pridobitev certifikata ustreznosti in izdelava PID a ter elaborata eksplozijske ogroženosti</t>
  </si>
  <si>
    <t>Manipulativni stroški</t>
  </si>
  <si>
    <t>Splošni, manipulativni in transportni stroški ter zavarovanje gradbišča</t>
  </si>
  <si>
    <t>SKUPAJ</t>
  </si>
  <si>
    <t>POC ŠKOFLJICA - KOMUNALNA OPREMA - II.faza</t>
  </si>
  <si>
    <t>I</t>
  </si>
  <si>
    <t xml:space="preserve">SKUPAJ </t>
  </si>
  <si>
    <t>II</t>
  </si>
  <si>
    <t>GLAVNI PLINOVODI</t>
  </si>
  <si>
    <t>III</t>
  </si>
  <si>
    <t xml:space="preserve">PLINSKI PRIKLJUČKI </t>
  </si>
  <si>
    <t>2.2 STROJNA DELA</t>
  </si>
  <si>
    <t>šifra plinovoda</t>
  </si>
  <si>
    <t>material plinovoda</t>
  </si>
  <si>
    <t>dimenzija
plinovoda</t>
  </si>
  <si>
    <t>dolžina
plinovoda</t>
  </si>
  <si>
    <t>2.2.1</t>
  </si>
  <si>
    <t>S-2321</t>
  </si>
  <si>
    <t xml:space="preserve"> PE100</t>
  </si>
  <si>
    <t>PE110x6.6
PE63x5.8</t>
  </si>
  <si>
    <t>129
22</t>
  </si>
  <si>
    <t>2.2.2</t>
  </si>
  <si>
    <t>S-2322</t>
  </si>
  <si>
    <t>189
142</t>
  </si>
  <si>
    <t>2.2.3</t>
  </si>
  <si>
    <t>S-2323</t>
  </si>
  <si>
    <t>PE63x5.8</t>
  </si>
  <si>
    <t>2.2.4</t>
  </si>
  <si>
    <t>S-2325</t>
  </si>
  <si>
    <t>2.2.5</t>
  </si>
  <si>
    <t>S-2328</t>
  </si>
  <si>
    <t>tip priključkov</t>
  </si>
  <si>
    <t>material / dimenzija
priključkov</t>
  </si>
  <si>
    <t>število priključkov</t>
  </si>
  <si>
    <t>( kos )</t>
  </si>
  <si>
    <t>2.2.6</t>
  </si>
  <si>
    <t>PLINSKI PRIKLJUČKI</t>
  </si>
  <si>
    <t xml:space="preserve"> PE100 / PE 63x5.8</t>
  </si>
  <si>
    <t>2.0</t>
  </si>
  <si>
    <t>2.2</t>
  </si>
  <si>
    <t>PLINOVOD S-2321, PE 110x6.6 in PE 63x5.8</t>
  </si>
  <si>
    <t>Cev iz materiala PE100 - SDR 11</t>
  </si>
  <si>
    <t>Cev iz materiala PE100, po SIST EN 12007-2, SDR 11 skupaj z dodatkom za razrez.</t>
  </si>
  <si>
    <t xml:space="preserve">PE63x5,8 </t>
  </si>
  <si>
    <t>PE110x6,6</t>
  </si>
  <si>
    <r>
      <t>Lok iz materiala PE100-45</t>
    </r>
    <r>
      <rPr>
        <b/>
        <vertAlign val="superscript"/>
        <sz val="10"/>
        <rFont val="Arial"/>
        <family val="2"/>
        <charset val="238"/>
      </rPr>
      <t>0</t>
    </r>
  </si>
  <si>
    <r>
      <t>Lok iz materiala PE100, 45</t>
    </r>
    <r>
      <rPr>
        <vertAlign val="superscript"/>
        <sz val="10"/>
        <rFont val="Arial"/>
        <family val="2"/>
        <charset val="238"/>
      </rPr>
      <t>0</t>
    </r>
    <r>
      <rPr>
        <sz val="10"/>
        <rFont val="Arial"/>
        <family val="2"/>
        <charset val="238"/>
      </rPr>
      <t>.</t>
    </r>
  </si>
  <si>
    <t>PE110</t>
  </si>
  <si>
    <r>
      <t>Lok iz materiala PE100-90</t>
    </r>
    <r>
      <rPr>
        <b/>
        <vertAlign val="superscript"/>
        <sz val="10"/>
        <rFont val="Arial"/>
        <family val="2"/>
        <charset val="238"/>
      </rPr>
      <t>0</t>
    </r>
  </si>
  <si>
    <r>
      <t>Lok iz materiala PE100, 90</t>
    </r>
    <r>
      <rPr>
        <vertAlign val="superscript"/>
        <sz val="10"/>
        <rFont val="Arial"/>
        <family val="2"/>
        <charset val="238"/>
      </rPr>
      <t>0</t>
    </r>
    <r>
      <rPr>
        <sz val="10"/>
        <rFont val="Arial"/>
        <family val="2"/>
        <charset val="238"/>
      </rPr>
      <t>.</t>
    </r>
  </si>
  <si>
    <t>T-kos iz materiala PE100</t>
  </si>
  <si>
    <t>Odcepni T-kos iz materiala PE100.</t>
  </si>
  <si>
    <t xml:space="preserve">PE63/63 </t>
  </si>
  <si>
    <t>Reducirni kos iz materiala PE100</t>
  </si>
  <si>
    <t>Reducirni kos iz materiala PE100.</t>
  </si>
  <si>
    <t xml:space="preserve">PE110/63 </t>
  </si>
  <si>
    <t>Cevna kapa iz materiala PE100</t>
  </si>
  <si>
    <t>Cevna kapa iz materiala PE100.</t>
  </si>
  <si>
    <t xml:space="preserve">PE63 </t>
  </si>
  <si>
    <t xml:space="preserve">PE110 </t>
  </si>
  <si>
    <t>Sedlo z obojko iz materiala PE100</t>
  </si>
  <si>
    <t>Elektrovarilno sedlo z obojko iz materiala PE100 z vgrajeno elektro-uporovno žico, skupaj z varjenjem.</t>
  </si>
  <si>
    <t>Cestna kapa</t>
  </si>
  <si>
    <t>Litoželezna zaščitna cestna kapa, material SL 18, z napisom plin na pokrovu, zaščitena z bitumnom.</t>
  </si>
  <si>
    <t xml:space="preserve">DN190 </t>
  </si>
  <si>
    <t>PEsifon - kondenčna cev iz materiala PE100</t>
  </si>
  <si>
    <t>PEsifon - kondenčna cev, izdelana iz materiala PE100 dimenzije PE63, dveh kolen dimenzije PE63, reducirnega kosa PE63/32, prehodnega kosa PE32/DN25, z jekleno krogelno pipo DN25 tlačne stopnje PN 4, z navojnima priključkoma in zaprto z navojnim čepom, skupaj s PVC cevjo, mivko potrebno za zapolnitev PVC cevi, dolžine cca 1,5m, ki se prilagodi na mestu vgradnje, ter varilnim, tesnilnim in vijačnim materialom (izdelan po priloženi skici)</t>
  </si>
  <si>
    <t>Zaščitna cev iz PE</t>
  </si>
  <si>
    <t>Cev iz materiala PE100, po SIST EN 12007-2, skupaj z dodatkom za razrez.</t>
  </si>
  <si>
    <t>PE160</t>
  </si>
  <si>
    <t>Nepredvidena dela:</t>
  </si>
  <si>
    <t>Nepredvidena dela odobrena s strani nadzora in obračunana po analizi cen v skladu s kalkulativnimi elementi.</t>
  </si>
  <si>
    <t xml:space="preserve">PE110/110 </t>
  </si>
  <si>
    <t>PE63</t>
  </si>
  <si>
    <t>Krogelna pipa iz materiala PE100, tlačne stopnje PN 4, za zemeljski plin, s teleskopsko vgradbilno garnituro z evro nastavkom.</t>
  </si>
  <si>
    <t>Krogelna pipa iz materiala PE100 - podzemna vgradnja</t>
  </si>
  <si>
    <t>PLINOVOD S-2322, PE 110x6.6 in PE 63x5.8</t>
  </si>
  <si>
    <t>PLINOVOD S-2325, PE 63x5.8</t>
  </si>
  <si>
    <t>PLINOVOD S-2328, PE 63x5.8</t>
  </si>
  <si>
    <t>Skupaj :</t>
  </si>
  <si>
    <t>Sedlo z obojko iz materiala PE100 z vgrajeno elektro-uporovno žico, skupaj z varjenjem.</t>
  </si>
  <si>
    <t>Tlačni preizkus priključnih plinovodov izvedenih po navodilih iz projekta, 
izdaja atesta.</t>
  </si>
  <si>
    <t>Objekt: Plinovod po ulici Rožna dolina, Cesta I</t>
  </si>
  <si>
    <t>PLINOVODNO OMREŽJE NA OBMOČJU ČETRTNE SKUPNOSTI ROŽNIK</t>
  </si>
  <si>
    <t>SKUPAJ D + E + F</t>
  </si>
  <si>
    <t>D - GLAVNI PLINOVODI</t>
  </si>
  <si>
    <t>IV</t>
  </si>
  <si>
    <t>F - PLINSKI PRIKLJUČKI - TIP I</t>
  </si>
  <si>
    <t>V</t>
  </si>
  <si>
    <t>POVPREČNA CENA PLINSKEGA PRIKLJUČKA - TIP I</t>
  </si>
  <si>
    <t>4.2 STROJNA DELA</t>
  </si>
  <si>
    <t>šifra plinovoda, ulica</t>
  </si>
  <si>
    <t>N-18013, Rožna dolina, cesta I</t>
  </si>
  <si>
    <t xml:space="preserve">S K U P A J - D : </t>
  </si>
  <si>
    <t>šifra priključka, ulica</t>
  </si>
  <si>
    <t>material priključka</t>
  </si>
  <si>
    <t>dimenzija
priključka</t>
  </si>
  <si>
    <t>dolžina
priključka</t>
  </si>
  <si>
    <t>P-35193, Rožna dolina, cesta I / 31</t>
  </si>
  <si>
    <t>PE32x3.0</t>
  </si>
  <si>
    <t>P-35228, Rožna dolina, cesta I / 30</t>
  </si>
  <si>
    <t>PE63x5,8</t>
  </si>
  <si>
    <t>P-26892, Rožna dolina, cesta I / 33</t>
  </si>
  <si>
    <t xml:space="preserve">S K U P A J - F : </t>
  </si>
  <si>
    <t>PLINOVOD N--18013, PE63x5,8</t>
  </si>
  <si>
    <t>Rožna dolina, Cesta I</t>
  </si>
  <si>
    <t>Prehodni kos iz materiala PE100-SDR 11/jeklo</t>
  </si>
  <si>
    <t>Prehodni kos PE/jeklo iz materiala PE100.</t>
  </si>
  <si>
    <t>PE63/DN50</t>
  </si>
  <si>
    <t>Litoželezna ogrlica</t>
  </si>
  <si>
    <r>
      <t xml:space="preserve">Litoželezna cevna ogrlica </t>
    </r>
    <r>
      <rPr>
        <b/>
        <sz val="10"/>
        <rFont val="Arial"/>
        <family val="2"/>
        <charset val="238"/>
      </rPr>
      <t>z zapornim elemntom</t>
    </r>
    <r>
      <rPr>
        <sz val="10"/>
        <rFont val="Arial"/>
        <family val="2"/>
        <charset val="238"/>
      </rPr>
      <t xml:space="preserve"> za izvedbo odcepa na PVC plinovodu pod tlakom.</t>
    </r>
  </si>
  <si>
    <t xml:space="preserve">PVC 250 / PE63 </t>
  </si>
  <si>
    <t xml:space="preserve">PVC distančni obroč </t>
  </si>
  <si>
    <t>PVC distančni obroč sestavljen iz PVC členov med zaščitno in plinovodno cevjo.</t>
  </si>
  <si>
    <t xml:space="preserve">DN 50/100 </t>
  </si>
  <si>
    <t>Tesnilna gumijasta manšeta</t>
  </si>
  <si>
    <t>Gumijasta manšeta za zaprtje odprtine med plinovodno cevjo in zaščitno cevjo, vključno s pritrdilnim materialom.</t>
  </si>
  <si>
    <t>PEvohalna cev iz trdega PE</t>
  </si>
  <si>
    <t>Vohalna cev izdelana iz trdega PE(dimenzije PE32) in navojnega prehodnega kosa DN25 (ustreza GF koda 724 920 258) z elektrovarilno obojko PE32, zaprto z navojnim čepom, skupaj s PVC cevjo, mivko potrebno za zapolnitev PVC cevi,dolžine cca 1,5m, ki se prilagodi na mestu vgradnje ter varilnim, tesnilnim in vijačnim materialom (izdelan po priloženi skici).</t>
  </si>
  <si>
    <t>Zaščita podzemnih instalacij-plinovodi</t>
  </si>
  <si>
    <t>Fizična zaščita podzemnih instalacij (zaščitna cev l = 2,0m na obeh straneh zaprta s polstjo in objemko ter njeno obsutje).</t>
  </si>
  <si>
    <t>plinovod PE63 - Z.C. PE110</t>
  </si>
  <si>
    <t>PLINSKI PRIKLJUČKI - TIP I</t>
  </si>
  <si>
    <t>Rožna dolina, cesta I / 31, P- 35193 PE32x3,0</t>
  </si>
  <si>
    <t xml:space="preserve">PE32x3,0 </t>
  </si>
  <si>
    <t>Navrtalno sedlo iz materiala PE100</t>
  </si>
  <si>
    <t>Navrtalno sedlo iz materiala PE100 z vgrajeno elektro-uporovno žico, skupaj z varjenjem.</t>
  </si>
  <si>
    <t xml:space="preserve">PE63/32 </t>
  </si>
  <si>
    <t>Protilomni ventil</t>
  </si>
  <si>
    <t>Samozaporni protilomni ventil GS tip Z za območje tlakov med 35 mbar in 5.0 bar, vgrajen v obojko, s pretočno odprtino za samodejno deaktiviranje.</t>
  </si>
  <si>
    <t>PE32/DN25</t>
  </si>
  <si>
    <t xml:space="preserve">PE32 </t>
  </si>
  <si>
    <t>Priključni sklop tip - E (DN25)</t>
  </si>
  <si>
    <t>Priključni sklop sestavljen iz:
- prehodnega kosa PE32/jeklo DN25,
- jeklene brezšivne srednjetežke črne cevi po DIN 2440, material St 38.5, DN25,
- zapornega organa DN25 iz jekla z navojnima priključkoma, tlačne stopnje PN 4, standardne dolžine, atestirana za zemeljski plin, z ročko za posluževanje, skupaj z izolirnim kosom in tesnilnim materialom, zaprta z navojnim čepom,
- omarice za zaporno pipo, izdelane iz nerjaveče pločevine po delavniški risbi proizvajalca, prirejene za vgradnjo v zid in z napisom: GLAVNA PLINSKA ZAPORNA PIPA, dimenzije: 250x300x200 mm.</t>
  </si>
  <si>
    <t xml:space="preserve">DN25 </t>
  </si>
  <si>
    <t xml:space="preserve">DN 25/50 </t>
  </si>
  <si>
    <t>DN 25/50</t>
  </si>
  <si>
    <t>Rožna dolina, cesta I / 30, P- 35228 PE63x5,8</t>
  </si>
  <si>
    <t>Lok iz materiala PE100-900</t>
  </si>
  <si>
    <t>Lok iz materiala PE100, 900.</t>
  </si>
  <si>
    <t>Priključni sklop tip - E (DN50)</t>
  </si>
  <si>
    <t>Priključni sklop sestavljen iz:
- prehodnega kosa PE63/jeklo DN50,
- jeklene brezšivne srednjetežke črne cevi po DIN 2440, material St 38.5, DN50,
- zapornega organa DN50 iz jekla z navojnima priključkoma, tlačne stopnje PN 4, standardne dolžine, atestirana za zemeljski plin, z ročko za posluževanje, skupaj z izolirnim kosom in tesnilnim materialom, zaprta z navojnim čepom,
- omarice za zaporno pipo, izdelane iz nerjaveče pločevine po delavniški risbi proizvajalca, prirejene za vgradnjo v zid in z napisom: GLAVNA PLINSKA ZAPORNA PIPA, dimenzije:  350x400x250 mm.</t>
  </si>
  <si>
    <t>DN50</t>
  </si>
  <si>
    <t>Rožna dolina, cesta I / 33, P- 26892 PE32x3,0</t>
  </si>
  <si>
    <t>PE32</t>
  </si>
  <si>
    <t>Gradnja plinovoda na odseku Zg. Pirniče 6 - 45N</t>
  </si>
  <si>
    <t>SKUPAJ II+III+V</t>
  </si>
  <si>
    <t>PLINSKI PRIKLJUČKI - TIP III</t>
  </si>
  <si>
    <t>II - GLAVNI PLINOVODI</t>
  </si>
  <si>
    <t>S 1900, Zgornje Pirniče</t>
  </si>
  <si>
    <t>PE225x13.4</t>
  </si>
  <si>
    <t>S 1878, Zgornje Pirniče</t>
  </si>
  <si>
    <t xml:space="preserve">III - PLINSKI PRIKLJUČKI </t>
  </si>
  <si>
    <t>PRIKLJUČEK I</t>
  </si>
  <si>
    <t xml:space="preserve"> PE100 / PE32x3.0</t>
  </si>
  <si>
    <t>V - PLINSKI PRIKLJUČKI - TIP III</t>
  </si>
  <si>
    <t>Mercator_Zgornje Pirniče 5c</t>
  </si>
  <si>
    <t>Gostilna Mihovec_Zgornje Pirniče 54</t>
  </si>
  <si>
    <t xml:space="preserve"> PE100 / PE63x5.8</t>
  </si>
  <si>
    <t>PLINOVOD S 1900, PE225x13.4</t>
  </si>
  <si>
    <t>ZGORNJE PIRNIČE</t>
  </si>
  <si>
    <t>Lok iz materiala PE100-450</t>
  </si>
  <si>
    <t>Lok iz materiala PE100, 450.</t>
  </si>
  <si>
    <t xml:space="preserve">PE225/63 </t>
  </si>
  <si>
    <t>PEizpihovalna cev iz materiala PE100</t>
  </si>
  <si>
    <t>PEizpihovalna cev, izdelana iz cevi PE100, dimenzije PE63, kolena PE63, reducirnega kosa PE63/32, prehodnega kosa PE32/DN25, z jekleno krogelno pipo DN25 tlačne stopnje PN 4, z navojnima priključkoma in zaprto z navojnim čepom, skupaj s PVC cevjo, mivko potrebno za zapolnitev PVC cevi, dolžine cca 1,5m, ki se prilagodi na mestu vgradnje, ter varilnim, tesnilnim in vijačnim materialom (izdelan po priloženi skici)</t>
  </si>
  <si>
    <t>PLINOVOD S 1878, PE63x5,8</t>
  </si>
  <si>
    <t xml:space="preserve">PE225/32 </t>
  </si>
  <si>
    <t>Priključni sklop tip - D (DN25)</t>
  </si>
  <si>
    <t>Priključni sklop sestavljen iz:
- prehodnega kosa PE32/jeklo DN25,
- jeklene brezšivne srednjetežke črne cevi po DIN 2440, material St 38.5, DN25,
- zapornega organa DN25 iz jekla prirobnične izvedbe, tlačne stopnje PN 4, standardne dolžine, atestirana za zemeljski plin, z ročko za posluževanje, skupaj z izolirnim kosom in tesnilnim materialom, zaprta s slepo prirobnico,
- omarice za zaporno pipo, izdelane iz nerjaveče pločevine po delavniški risbi proizvajalca, prirejene za pritrditev na zid s pocinkano zaščitno cevjo in z napisom: GLAVNA PLINSKA ZAPORNA PIPA, dimenzije: 350x600x250 mm.</t>
  </si>
  <si>
    <t>Priključni sklop sestavljen iz:
- prehodnega kosa PE32/jeklo DN25,
- jeklene brezšivne srednjetežke črne cevi po DIN 2440, material St 38.5, DN25,
- zapornega organa DN25 iz jekla prirobnične izvedbe, tlačne stopnje PN 4, standardne dolžine, atestirana za zemeljski plin, z ročko za posluževanje, skupaj z izolirnim kosom in tesnilnim materialom, zaprta s slepo prirobnico,
- omarice za zaporno pipo, izdelane iz nerjaveče pločevine po delavniški risbi proizvajalca, prirejene za vgradnjo v zid in z napisom: GLAVNA PLINSKA ZAPORNA PIPA, dimenzije: 350x600x250 mm.</t>
  </si>
  <si>
    <t>P 34601_PE 32x3.0</t>
  </si>
  <si>
    <t>MERCATOR d.o.o.
Zgornje Pirniče 5c
1215 Medvode</t>
  </si>
  <si>
    <t>Priključni sklop sestavljen iz:</t>
  </si>
  <si>
    <t>- prehodnega kosa PE32/jeklo DN25,</t>
  </si>
  <si>
    <t>- jeklene brezšivne srednjetežke črne cevi po DIN 2440, material St 38.5, DN25,</t>
  </si>
  <si>
    <t xml:space="preserve">- zapornega organa DN25 iz jekla prirobnične izvedbe, tlačne stopnje PN 4, </t>
  </si>
  <si>
    <t>standardne dolžine, atestirana za zemeljski plin, z ročko za posluževanje, skupaj z izolirnim kosom in tesnilnim materialom, zaprta s slepo prirobnico,</t>
  </si>
  <si>
    <t xml:space="preserve">- omarice za zaporno pipo, izdelane iz nerjaveče pločevine po delavniški risbi proizvajalca, prirejene za pritrditev na zid s </t>
  </si>
  <si>
    <t>pocinkano zaščitno cevjo in z napisom: GLAVNA PLINSKA ZAPORNA PIPA,
dimenzije: 350x600x250 mm.</t>
  </si>
  <si>
    <t>PLINSKI PRIKLJUČEK, P-34941, PE63x5.8</t>
  </si>
  <si>
    <t>GOSTILNA MIHOVEC d.o.o.
Zgornje Pirniče 54
1215 Medvode</t>
  </si>
  <si>
    <t>OBNOVA PLINOVODA N 17000 PO MOKRŠKI IN PLINOVODA N 17010 PO ULICI POD BUKVAMI</t>
  </si>
  <si>
    <t>A - GLAVNI PLINOVODI</t>
  </si>
  <si>
    <t>B - PLINSKI PRIKLJUČKI - TIP I</t>
  </si>
  <si>
    <t>4.1 GRADBENA DELA</t>
  </si>
  <si>
    <t>N 17000,  Mokrška ulica</t>
  </si>
  <si>
    <t>PE 160x9,5</t>
  </si>
  <si>
    <t>N 17002,  Mokrška ulica</t>
  </si>
  <si>
    <t>PE 63x5,8</t>
  </si>
  <si>
    <t>N 17180,  Mokrška ulica</t>
  </si>
  <si>
    <t>N 17071,  Mokrška ulica</t>
  </si>
  <si>
    <t>N 17150,  Mokrška ulica</t>
  </si>
  <si>
    <t>PE 110x6,6</t>
  </si>
  <si>
    <t>4.2.6</t>
  </si>
  <si>
    <t>N 17040,  Mokrška ulica</t>
  </si>
  <si>
    <t>4.2.7</t>
  </si>
  <si>
    <t>N 17041,  Mokrška ulica</t>
  </si>
  <si>
    <t>4.2.8</t>
  </si>
  <si>
    <t>N 17010, Pod bukvami</t>
  </si>
  <si>
    <t>4.2.9</t>
  </si>
  <si>
    <t>N 17200, Pod bukvami</t>
  </si>
  <si>
    <t>PE 225x13,4</t>
  </si>
  <si>
    <t>4.2.10</t>
  </si>
  <si>
    <t>N 17080, Pod bukvami</t>
  </si>
  <si>
    <t>4.2.11</t>
  </si>
  <si>
    <t>N 17090, Pod bukvami</t>
  </si>
  <si>
    <t>4.2.12</t>
  </si>
  <si>
    <t>N 17100, Pod bukvami</t>
  </si>
  <si>
    <t>4.2.13</t>
  </si>
  <si>
    <t>N 17180, Pod bukvami</t>
  </si>
  <si>
    <t>4.2.14</t>
  </si>
  <si>
    <t>N 17110, Pod bukvami</t>
  </si>
  <si>
    <t>4.2.15</t>
  </si>
  <si>
    <t>N 17170, Pod bukvami</t>
  </si>
  <si>
    <t xml:space="preserve">S K U P A J - A : </t>
  </si>
  <si>
    <t>OZNAKA</t>
  </si>
  <si>
    <t>4.2.16</t>
  </si>
  <si>
    <t>PE 32x3,0</t>
  </si>
  <si>
    <t xml:space="preserve">S K U P A J - B : </t>
  </si>
  <si>
    <t>Pomožna  gradbena  dela, zarisovanje, vrtanje zidov,  beljenje zidov, vzpostavitev v prvotno stanje.</t>
  </si>
  <si>
    <t>Pomožna  gradbena  dela - priključki</t>
  </si>
  <si>
    <t>Tlačni  preizkus  priključnih plinovodov izvedenih  po  navodilih iz projekta, izdaja atesta (Izvede JP Energetika Ljubljana d.o.o).</t>
  </si>
  <si>
    <t>Tlačni  preizkus priključnega plinovoda</t>
  </si>
  <si>
    <t xml:space="preserve">PE63           </t>
  </si>
  <si>
    <t>Obojka  iz  PE100 z vgrajeno elektro-uporovno žico, skupaj z varjenjem.</t>
  </si>
  <si>
    <t>proizvajalca.</t>
  </si>
  <si>
    <t>Izvedba izolacije po navodilih</t>
  </si>
  <si>
    <t xml:space="preserve"> - Overflex - 50 </t>
  </si>
  <si>
    <t xml:space="preserve"> - Flexclad II - C30-50 </t>
  </si>
  <si>
    <t>cevovoda (Raychem):</t>
  </si>
  <si>
    <t xml:space="preserve">Izolacija neizoliranih delov jeklenega </t>
  </si>
  <si>
    <t xml:space="preserve">Izolacija jeklenega plinovoda </t>
  </si>
  <si>
    <t>DN80/DN40</t>
  </si>
  <si>
    <t>Jekleni reducirni kos po DIN 2605, material St. 37.0, skupaj z dvakratnim popleskom z antikorozijsko barvo po predhodnem čiščenju ter odstranitvi korozije</t>
  </si>
  <si>
    <t>Jekleni reducirni kos</t>
  </si>
  <si>
    <t>PE63/DN80</t>
  </si>
  <si>
    <t xml:space="preserve">PE63/32      </t>
  </si>
  <si>
    <r>
      <t xml:space="preserve">Samozaporni protilomni ventil </t>
    </r>
    <r>
      <rPr>
        <b/>
        <sz val="10"/>
        <rFont val="Arial"/>
        <family val="2"/>
        <charset val="238"/>
      </rPr>
      <t>GS tip Z</t>
    </r>
    <r>
      <rPr>
        <sz val="10"/>
        <rFont val="Arial"/>
        <family val="2"/>
        <charset val="238"/>
      </rPr>
      <t xml:space="preserve"> za območje tlakov med </t>
    </r>
    <r>
      <rPr>
        <b/>
        <sz val="10"/>
        <rFont val="Arial"/>
        <family val="2"/>
        <charset val="238"/>
      </rPr>
      <t>35 mbar in 5.0 bar</t>
    </r>
    <r>
      <rPr>
        <sz val="10"/>
        <rFont val="Arial"/>
        <family val="2"/>
        <charset val="238"/>
      </rPr>
      <t>, vgrajen v obojko, s pretočno odprtino za samodejno deaktiviranje.</t>
    </r>
  </si>
  <si>
    <t>PE160/32</t>
  </si>
  <si>
    <t>Navrtalno   sedlo  iz materiala PE100 z vgrajeno elektro-uporovno žico, skupaj z varjenjem.</t>
  </si>
  <si>
    <t>PE32x3,0</t>
  </si>
  <si>
    <t>Cev iz materiala PE100, po SIST EN 12007-2,  SDR 11 skupaj z dodatkom  za razrez.</t>
  </si>
  <si>
    <t>Prevezave obstoječih plinksih priključkov</t>
  </si>
  <si>
    <t>PE160/63</t>
  </si>
  <si>
    <t xml:space="preserve">PE160 </t>
  </si>
  <si>
    <t>PE160x9,5</t>
  </si>
  <si>
    <t>MOKRŠKA ULICA</t>
  </si>
  <si>
    <t>PLINOVOD N 17000, PE 160x9,5</t>
  </si>
  <si>
    <t>PLINOVOD N 17002, PE 63x5,8 - prevezava</t>
  </si>
  <si>
    <t>PLINOVOD N 17180, PE 63x5,8 - prevezava</t>
  </si>
  <si>
    <t>PLINOVOD N 17071, PE 63x5,8 - prevezava</t>
  </si>
  <si>
    <t xml:space="preserve">PE160/110 </t>
  </si>
  <si>
    <t>Reducirni odcepni T-kos iz materiala PE100.</t>
  </si>
  <si>
    <t>Reducirni T-kos iz materiala PE100</t>
  </si>
  <si>
    <t>PLINOVOD N 17150, PE 110x6,6 - prevezava</t>
  </si>
  <si>
    <t>PLINOVOD N 17040, PE 110x6,6 - prevezava</t>
  </si>
  <si>
    <t>PLINOVOD N 17041, PE 63x5,8 - prevezava</t>
  </si>
  <si>
    <t>plinovod PE110 - Z.C. PE160</t>
  </si>
  <si>
    <t xml:space="preserve">PE225/160 </t>
  </si>
  <si>
    <t>POD BUKVAMI</t>
  </si>
  <si>
    <t>PLINOVOD N 17010, PE 110x6,6</t>
  </si>
  <si>
    <t xml:space="preserve">Zapora obstoječega plinovoda se izvede s t.i. baloniranjem, upoštevan je ves drobni material za izvedbo baloniranja, vključno z uprabo balona in garnituro za izvedbo baloniranja. </t>
  </si>
  <si>
    <t>Zapora obstoječega plinovoda - baloniranje</t>
  </si>
  <si>
    <t>PLINOVOD N 17200, PE 225x13,4</t>
  </si>
  <si>
    <t>Priključni sklop sestavljen iz:
- prehodnega kosa PE32/jeklo DN25,
- jeklene brezšivne srednjetežke črne cevi po DIN 2440, material St 38.5, DN25,
- zapornega organa DN25 iz jekla z navojnima priključkoma, tlačne stopnje PN 4, standardne dolžine, atestirana za zemeljski plin, z ročko za posluževanje, skupaj z izolirnim kosom in tesnilnim materialom, zaprta z navojnim čepom,
- omarice za zaporno pipo, izdelane iz nerjaveče pločevine po delavniški risbi proizvajalca, prirejene za pritrditev na zid s pocinkano zaščitno cevjo in z napisom: GLAVNA PLINSKA ZAPORNA PIPA, dimenzije: 250x300x200 mm.</t>
  </si>
  <si>
    <t>DN25 (izvedba A)</t>
  </si>
  <si>
    <t>Hišna plinska uvodnica narejena po zahtevah DVGW G 459 in preskušena v skladu z zahtevami DVGW VP 601. Zaporni organ mora biti jeklene izvedbe, tlačne stopnje PN 4 in termično varovan v skladu z zahtevami DVGW VP 301. V ceni uvodnice je zajeta vgradnja skupaj z vrtanjem zidu in vzpostavitvijo v prvotno stanje.</t>
  </si>
  <si>
    <t>Uvodnice</t>
  </si>
  <si>
    <t>Lok iz materiala PE100, 45°.</t>
  </si>
  <si>
    <t>Lok iz materiala PE100-45°</t>
  </si>
  <si>
    <t xml:space="preserve">PE110/32 </t>
  </si>
  <si>
    <t>PE110/63</t>
  </si>
  <si>
    <t>R  E K A P I T U L A C I J A</t>
  </si>
  <si>
    <t>zap. št.</t>
  </si>
  <si>
    <t>ŠT. INV.</t>
  </si>
  <si>
    <t>OBJEKT</t>
  </si>
  <si>
    <t>vrednost                                               ( EUR )</t>
  </si>
  <si>
    <t>S K U P A J     :</t>
  </si>
  <si>
    <t>30III434/126</t>
  </si>
  <si>
    <t>30II-788-000</t>
  </si>
  <si>
    <t>30II-890-000</t>
  </si>
  <si>
    <t>30II-867-000</t>
  </si>
  <si>
    <t>30II-883-000</t>
  </si>
  <si>
    <t>30II-846-000</t>
  </si>
  <si>
    <t>OBNOVA PLINOVODA N17000 PO MOKRŠKI IN PLINOVODA N17010 PO ULICI POD BUKVAMI</t>
  </si>
  <si>
    <t>PLINOVOD PO ULICI ROŽNA DOLINA CESTA I</t>
  </si>
  <si>
    <t>GRADNJA PLINOVODNEGA OMREŽJA NA OBMOČJU POC ŠKOFLJICA II B FAZA</t>
  </si>
  <si>
    <t xml:space="preserve">OBNOVA RP 13- LETALIŠKA CESTA </t>
  </si>
  <si>
    <t>GRADNJA SKUPINSKEGA PRIKLJUČKA , TRUBARJEVA ULICA  - 11 MALA ULICA 1</t>
  </si>
  <si>
    <t>GRADNJA PLINOVODA NA ODSEKU 
ZG. PIRNIČE 6 - 45N</t>
  </si>
  <si>
    <t>POPIS MATERIALA IN DEL S PREDRAČUNOM -RV 13 LETALIŠKA</t>
  </si>
  <si>
    <t>PLINOVOD S-2323, PE 63x5.8</t>
  </si>
  <si>
    <t>PLINSKI PRIKLJUČKI - TIP I (ocenjeno cca. 5 kos)</t>
  </si>
  <si>
    <t>4.2.17</t>
  </si>
  <si>
    <t>PRIKLJUČNI PLINOVODI (100 mbar) - ocenjeno cca. 10 kom</t>
  </si>
  <si>
    <t>B - PLINSKI PRIKLJUČKI - TIP I - ocenjeno cca. 5 kos</t>
  </si>
  <si>
    <t>C - PLINSKI PRIKLJUČKI - SON - ocenjeno cca. 10 kos</t>
  </si>
  <si>
    <t>7.2.17</t>
  </si>
  <si>
    <t>PRIKLJUČEK SON</t>
  </si>
  <si>
    <t xml:space="preserve">C - PLINSKI PRIKLJUČKI - SON </t>
  </si>
  <si>
    <t>SKUPAJ  A + B + C</t>
  </si>
  <si>
    <t>1. SKLOP</t>
  </si>
  <si>
    <t>2. SKLOP</t>
  </si>
  <si>
    <t>3. SKLOP</t>
  </si>
  <si>
    <t>4. SKLOP</t>
  </si>
  <si>
    <t>5. SKLOP</t>
  </si>
  <si>
    <t>6. SKLOP</t>
  </si>
  <si>
    <t>STROJNO INŠTALACIJSKA DELA</t>
  </si>
  <si>
    <t>Prehodni kos PIPE LIFE PE/PVC</t>
  </si>
  <si>
    <t>PE 110/PVC 100</t>
  </si>
  <si>
    <t>Prehodni kos PE/PVC - AVK SUPA MAXI (DN50/DN80)</t>
  </si>
  <si>
    <t>PE63/PVC80</t>
  </si>
  <si>
    <t>PE160/PVC150</t>
  </si>
  <si>
    <t>PE110/PE160</t>
  </si>
  <si>
    <t>PE110/PVC100</t>
  </si>
  <si>
    <t>PE 110/PE63</t>
  </si>
  <si>
    <t>PE225/PVC200</t>
  </si>
  <si>
    <t>PLINOVOD N 17080, PE 63x5,8 - prevezava</t>
  </si>
  <si>
    <t>PLINOVOD N 17090, PE 63x5,8 - prevezava</t>
  </si>
  <si>
    <t>PLINOVOD N 17100, PE 63x5,8 - prevezava</t>
  </si>
  <si>
    <t>PLINOVOD N 17180, PE 110x6,6 - prevezava</t>
  </si>
  <si>
    <t>PLINOVOD N 17110, PE 63x5,8 - prevezava</t>
  </si>
  <si>
    <t>PLINOVOD N 17170, PE 63x5,8 - prevezava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</si>
</sst>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SIT&quot;_-;\-* #,##0.00\ &quot;SIT&quot;_-;_-* &quot;-&quot;??\ &quot;SIT&quot;_-;_-@_-"/>
    <numFmt numFmtId="165" formatCode=";;;"/>
    <numFmt numFmtId="166" formatCode="#,##0.00\ [$€-1]"/>
  </numFmts>
  <fonts count="30" x14ac:knownFonts="1">
    <font>
      <sz val="10"/>
      <name val="Arial CE"/>
      <charset val="238"/>
    </font>
    <font>
      <sz val="10"/>
      <name val="Arial CE"/>
      <charset val="238"/>
    </font>
    <font>
      <sz val="10"/>
      <name val="Times New Roman"/>
      <family val="1"/>
      <charset val="238"/>
    </font>
    <font>
      <sz val="10"/>
      <name val="Arial"/>
      <family val="2"/>
      <charset val="238"/>
    </font>
    <font>
      <b/>
      <sz val="10"/>
      <name val="Arial"/>
      <family val="2"/>
      <charset val="238"/>
    </font>
    <font>
      <b/>
      <sz val="12"/>
      <name val="Arial"/>
      <family val="2"/>
      <charset val="238"/>
    </font>
    <font>
      <strike/>
      <sz val="10"/>
      <name val="Arial"/>
      <family val="2"/>
      <charset val="238"/>
    </font>
    <font>
      <b/>
      <u/>
      <sz val="10"/>
      <name val="Arial"/>
      <family val="2"/>
      <charset val="238"/>
    </font>
    <font>
      <vertAlign val="superscript"/>
      <sz val="10"/>
      <name val="Arial"/>
      <family val="2"/>
      <charset val="238"/>
    </font>
    <font>
      <b/>
      <sz val="14"/>
      <name val="Arial"/>
      <family val="2"/>
      <charset val="238"/>
    </font>
    <font>
      <sz val="10"/>
      <color theme="1"/>
      <name val="Arial"/>
      <family val="2"/>
      <charset val="238"/>
    </font>
    <font>
      <i/>
      <sz val="10"/>
      <color rgb="FF7F7F7F"/>
      <name val="Arial"/>
      <family val="2"/>
      <charset val="238"/>
    </font>
    <font>
      <sz val="10"/>
      <name val="Times New Roman CE"/>
      <charset val="238"/>
    </font>
    <font>
      <sz val="10"/>
      <name val="Times New Roman CE"/>
      <family val="1"/>
      <charset val="238"/>
    </font>
    <font>
      <sz val="10"/>
      <color rgb="FFFF0000"/>
      <name val="Times New Roman CE"/>
      <family val="1"/>
      <charset val="238"/>
    </font>
    <font>
      <i/>
      <sz val="10"/>
      <name val="Arial"/>
      <family val="2"/>
      <charset val="238"/>
    </font>
    <font>
      <b/>
      <u/>
      <sz val="10"/>
      <color indexed="8"/>
      <name val="Arial"/>
      <family val="2"/>
      <charset val="238"/>
    </font>
    <font>
      <b/>
      <sz val="10"/>
      <color rgb="FFFF0000"/>
      <name val="Arial"/>
      <family val="2"/>
      <charset val="238"/>
    </font>
    <font>
      <i/>
      <sz val="10"/>
      <color rgb="FFFF0000"/>
      <name val="Arial"/>
      <family val="2"/>
      <charset val="238"/>
    </font>
    <font>
      <sz val="10"/>
      <color rgb="FFFF0000"/>
      <name val="Arial"/>
      <family val="2"/>
      <charset val="238"/>
    </font>
    <font>
      <b/>
      <vertAlign val="superscript"/>
      <sz val="10"/>
      <name val="Arial"/>
      <family val="2"/>
      <charset val="238"/>
    </font>
    <font>
      <sz val="10"/>
      <color indexed="8"/>
      <name val="Arial"/>
      <family val="2"/>
      <charset val="238"/>
    </font>
    <font>
      <sz val="12"/>
      <name val="Arial"/>
      <family val="2"/>
      <charset val="238"/>
    </font>
    <font>
      <b/>
      <u/>
      <sz val="20"/>
      <name val="Arial"/>
      <family val="2"/>
      <charset val="238"/>
    </font>
    <font>
      <u/>
      <sz val="10"/>
      <name val="Arial"/>
      <family val="2"/>
      <charset val="238"/>
    </font>
    <font>
      <b/>
      <sz val="20"/>
      <name val="Arial"/>
      <family val="2"/>
      <charset val="238"/>
    </font>
    <font>
      <b/>
      <sz val="16"/>
      <name val="Arial"/>
      <family val="2"/>
      <charset val="238"/>
    </font>
    <font>
      <sz val="14"/>
      <name val="Arial CE"/>
      <charset val="238"/>
    </font>
    <font>
      <b/>
      <sz val="10"/>
      <color rgb="FFFFC000"/>
      <name val="Arial"/>
      <family val="2"/>
      <charset val="238"/>
    </font>
    <font>
      <b/>
      <sz val="10"/>
      <color rgb="FFFFFF00"/>
      <name val="Arial"/>
      <family val="2"/>
      <charset val="238"/>
    </font>
  </fonts>
  <fills count="6">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thin">
        <color indexed="64"/>
      </bottom>
      <diagonal/>
    </border>
    <border>
      <left/>
      <right/>
      <top style="hair">
        <color indexed="64"/>
      </top>
      <bottom style="mediumDashDot">
        <color indexed="64"/>
      </bottom>
      <diagonal/>
    </border>
    <border>
      <left/>
      <right/>
      <top style="mediumDashDot">
        <color indexed="64"/>
      </top>
      <bottom/>
      <diagonal/>
    </border>
    <border>
      <left/>
      <right/>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s>
  <cellStyleXfs count="19">
    <xf numFmtId="0" fontId="0" fillId="0" borderId="0"/>
    <xf numFmtId="0" fontId="2" fillId="0" borderId="0"/>
    <xf numFmtId="164" fontId="1" fillId="0" borderId="0" applyFont="0" applyFill="0" applyBorder="0" applyAlignment="0" applyProtection="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NumberFormat="0" applyFill="0" applyBorder="0" applyAlignment="0" applyProtection="0"/>
    <xf numFmtId="0" fontId="12"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cellStyleXfs>
  <cellXfs count="513">
    <xf numFmtId="0" fontId="0" fillId="0" borderId="0" xfId="0"/>
    <xf numFmtId="0" fontId="3" fillId="0" borderId="0" xfId="0" applyFont="1" applyFill="1" applyProtection="1"/>
    <xf numFmtId="4" fontId="4"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vertical="center"/>
    </xf>
    <xf numFmtId="4" fontId="3" fillId="0" borderId="6" xfId="2" applyNumberFormat="1" applyFont="1" applyFill="1" applyBorder="1" applyAlignment="1" applyProtection="1">
      <alignment horizontal="right" vertical="center"/>
    </xf>
    <xf numFmtId="4" fontId="4" fillId="0" borderId="6" xfId="2" applyNumberFormat="1" applyFont="1" applyFill="1" applyBorder="1" applyAlignment="1" applyProtection="1">
      <alignment horizontal="right"/>
    </xf>
    <xf numFmtId="0" fontId="4" fillId="3" borderId="6" xfId="13" applyFont="1" applyFill="1" applyBorder="1" applyAlignment="1" applyProtection="1">
      <alignment horizontal="center" vertical="center"/>
    </xf>
    <xf numFmtId="0" fontId="3" fillId="0" borderId="0" xfId="0" applyFont="1" applyFill="1" applyAlignment="1" applyProtection="1">
      <alignment horizont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Protection="1"/>
    <xf numFmtId="0" fontId="5" fillId="0" borderId="0" xfId="0" applyFont="1" applyFill="1" applyBorder="1" applyProtection="1"/>
    <xf numFmtId="0" fontId="9" fillId="0" borderId="0" xfId="0" applyFont="1" applyFill="1" applyAlignme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horizontal="right" vertical="top"/>
    </xf>
    <xf numFmtId="0" fontId="4" fillId="0" borderId="0" xfId="0" applyFont="1" applyAlignment="1" applyProtection="1">
      <alignment horizontal="centerContinuous" vertical="top"/>
    </xf>
    <xf numFmtId="4" fontId="6" fillId="0" borderId="0" xfId="0" applyNumberFormat="1" applyFont="1" applyAlignment="1" applyProtection="1">
      <alignment horizontal="right" vertical="top"/>
    </xf>
    <xf numFmtId="0" fontId="3" fillId="0" borderId="0" xfId="0" applyFont="1" applyAlignment="1" applyProtection="1">
      <alignment horizontal="right" vertical="top"/>
    </xf>
    <xf numFmtId="0" fontId="3" fillId="0" borderId="0" xfId="0" applyFont="1" applyAlignment="1" applyProtection="1">
      <alignment vertical="top"/>
    </xf>
    <xf numFmtId="0" fontId="3" fillId="0" borderId="2" xfId="0" applyFont="1" applyBorder="1" applyAlignment="1" applyProtection="1">
      <alignment horizontal="right" vertical="top"/>
    </xf>
    <xf numFmtId="0" fontId="3" fillId="0" borderId="2" xfId="0" applyFont="1" applyBorder="1" applyAlignment="1" applyProtection="1">
      <alignment vertical="top"/>
    </xf>
    <xf numFmtId="4" fontId="6" fillId="0" borderId="2" xfId="0" applyNumberFormat="1" applyFont="1" applyBorder="1" applyAlignment="1" applyProtection="1">
      <alignment horizontal="right" vertical="top"/>
    </xf>
    <xf numFmtId="4" fontId="3"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4"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4" fillId="0" borderId="3" xfId="0" applyFont="1" applyFill="1" applyBorder="1" applyAlignment="1" applyProtection="1">
      <alignment horizontal="right" vertical="top"/>
    </xf>
    <xf numFmtId="0" fontId="3" fillId="0" borderId="3" xfId="0" applyFont="1" applyFill="1" applyBorder="1" applyAlignment="1" applyProtection="1">
      <alignment horizontal="right" vertical="top"/>
    </xf>
    <xf numFmtId="0" fontId="3" fillId="0" borderId="3" xfId="0" applyFont="1" applyFill="1" applyBorder="1" applyAlignment="1" applyProtection="1">
      <alignment horizontal="center" vertical="top"/>
    </xf>
    <xf numFmtId="4" fontId="4" fillId="0" borderId="3" xfId="0" applyNumberFormat="1" applyFont="1" applyFill="1" applyBorder="1" applyAlignment="1" applyProtection="1">
      <alignment horizontal="right" vertical="top"/>
    </xf>
    <xf numFmtId="4" fontId="3" fillId="0" borderId="14"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xf>
    <xf numFmtId="2" fontId="3" fillId="0" borderId="1" xfId="0" applyNumberFormat="1" applyFont="1" applyFill="1" applyBorder="1" applyAlignment="1" applyProtection="1">
      <alignment horizontal="right"/>
    </xf>
    <xf numFmtId="0" fontId="3" fillId="0" borderId="1" xfId="0" applyFont="1" applyFill="1" applyBorder="1" applyAlignment="1" applyProtection="1">
      <alignment horizontal="center"/>
    </xf>
    <xf numFmtId="4" fontId="3" fillId="0" borderId="1" xfId="0" applyNumberFormat="1" applyFont="1" applyFill="1" applyBorder="1" applyAlignment="1" applyProtection="1">
      <alignment horizontal="right"/>
    </xf>
    <xf numFmtId="0" fontId="4" fillId="0" borderId="0" xfId="0" applyFont="1" applyAlignment="1" applyProtection="1">
      <alignment horizontal="left" vertical="top"/>
    </xf>
    <xf numFmtId="0" fontId="3" fillId="0" borderId="2" xfId="0" applyFont="1" applyBorder="1" applyAlignment="1" applyProtection="1">
      <alignment horizontal="left" vertical="top"/>
    </xf>
    <xf numFmtId="0" fontId="3" fillId="0" borderId="1" xfId="0" applyFont="1" applyFill="1" applyBorder="1" applyAlignment="1" applyProtection="1">
      <alignment horizontal="left" vertical="top" wrapText="1"/>
    </xf>
    <xf numFmtId="0" fontId="4" fillId="0" borderId="3" xfId="0" applyFont="1" applyFill="1" applyBorder="1" applyAlignment="1" applyProtection="1">
      <alignment horizontal="left" vertical="top"/>
    </xf>
    <xf numFmtId="0" fontId="3" fillId="0" borderId="0" xfId="0" applyFont="1" applyAlignment="1" applyProtection="1">
      <alignment horizontal="left" vertical="top"/>
    </xf>
    <xf numFmtId="165" fontId="4" fillId="0" borderId="2" xfId="0" applyNumberFormat="1"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3" fillId="0" borderId="0" xfId="0" applyNumberFormat="1" applyFont="1" applyFill="1" applyBorder="1" applyAlignment="1" applyProtection="1">
      <alignment horizontal="left" vertical="top" wrapText="1"/>
    </xf>
    <xf numFmtId="4" fontId="3" fillId="0" borderId="0" xfId="0" applyNumberFormat="1" applyFont="1" applyFill="1" applyAlignment="1" applyProtection="1">
      <alignment horizontal="right"/>
      <protection locked="0"/>
    </xf>
    <xf numFmtId="49" fontId="4" fillId="0" borderId="15" xfId="0" applyNumberFormat="1" applyFont="1" applyBorder="1" applyAlignment="1" applyProtection="1">
      <alignment horizontal="center" vertical="center" textRotation="90"/>
    </xf>
    <xf numFmtId="0" fontId="4" fillId="0" borderId="15" xfId="0" applyFont="1" applyBorder="1" applyAlignment="1" applyProtection="1">
      <alignment horizontal="center" vertical="top" wrapText="1"/>
    </xf>
    <xf numFmtId="0" fontId="4" fillId="0" borderId="15" xfId="0" applyFont="1" applyBorder="1" applyAlignment="1" applyProtection="1">
      <alignment horizontal="center" vertical="center" textRotation="90"/>
    </xf>
    <xf numFmtId="4" fontId="4" fillId="0" borderId="15" xfId="0" applyNumberFormat="1" applyFont="1" applyBorder="1" applyAlignment="1" applyProtection="1">
      <alignment horizontal="right" vertical="center" textRotation="90" wrapText="1"/>
    </xf>
    <xf numFmtId="165" fontId="4" fillId="0" borderId="2" xfId="0" applyNumberFormat="1" applyFont="1" applyFill="1" applyBorder="1" applyAlignment="1" applyProtection="1">
      <alignment horizontal="center" vertical="top"/>
    </xf>
    <xf numFmtId="0" fontId="3" fillId="0" borderId="2" xfId="0" applyFont="1" applyFill="1" applyBorder="1" applyAlignment="1" applyProtection="1">
      <alignment horizontal="left" vertical="top"/>
    </xf>
    <xf numFmtId="0" fontId="3" fillId="0" borderId="2" xfId="0" applyFont="1" applyFill="1" applyBorder="1" applyAlignment="1" applyProtection="1">
      <alignment horizontal="right" vertical="top"/>
    </xf>
    <xf numFmtId="0" fontId="3" fillId="0" borderId="2" xfId="0" applyFont="1" applyFill="1" applyBorder="1" applyAlignment="1" applyProtection="1">
      <alignment vertical="top"/>
    </xf>
    <xf numFmtId="4" fontId="6" fillId="0" borderId="2" xfId="0" applyNumberFormat="1" applyFont="1" applyFill="1" applyBorder="1" applyAlignment="1" applyProtection="1">
      <alignment horizontal="right" vertical="top"/>
    </xf>
    <xf numFmtId="0" fontId="4" fillId="0" borderId="4" xfId="0" applyFont="1" applyFill="1" applyBorder="1" applyAlignment="1" applyProtection="1">
      <alignment horizontal="center" vertical="center" wrapText="1"/>
    </xf>
    <xf numFmtId="0" fontId="4" fillId="3" borderId="6" xfId="13" applyFont="1" applyFill="1" applyBorder="1" applyAlignment="1" applyProtection="1">
      <alignment horizontal="center" vertical="center" wrapText="1"/>
    </xf>
    <xf numFmtId="0" fontId="4" fillId="3" borderId="6" xfId="13"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Alignment="1" applyProtection="1">
      <alignment horizontal="left"/>
    </xf>
    <xf numFmtId="0" fontId="4" fillId="0" borderId="0" xfId="0" applyFont="1" applyAlignment="1" applyProtection="1">
      <alignment horizontal="right"/>
    </xf>
    <xf numFmtId="4" fontId="4" fillId="0" borderId="0" xfId="0" applyNumberFormat="1" applyFont="1" applyAlignment="1" applyProtection="1"/>
    <xf numFmtId="0" fontId="3" fillId="0" borderId="0" xfId="0" applyFont="1" applyProtection="1"/>
    <xf numFmtId="49" fontId="4" fillId="0" borderId="0" xfId="0" applyNumberFormat="1" applyFont="1" applyBorder="1" applyAlignment="1" applyProtection="1">
      <alignment horizontal="right" vertical="top"/>
    </xf>
    <xf numFmtId="0" fontId="4" fillId="0" borderId="0" xfId="0" applyFont="1" applyBorder="1" applyAlignment="1" applyProtection="1">
      <alignment horizontal="left"/>
    </xf>
    <xf numFmtId="0" fontId="4" fillId="0" borderId="0" xfId="0" applyFont="1" applyBorder="1" applyAlignment="1" applyProtection="1">
      <alignment horizontal="right"/>
    </xf>
    <xf numFmtId="4" fontId="4" fillId="0" borderId="0" xfId="0" applyNumberFormat="1" applyFont="1" applyBorder="1" applyAlignment="1" applyProtection="1"/>
    <xf numFmtId="49" fontId="4" fillId="0" borderId="3" xfId="0" applyNumberFormat="1" applyFont="1" applyBorder="1" applyAlignment="1" applyProtection="1">
      <alignment horizontal="right" vertical="top"/>
    </xf>
    <xf numFmtId="0" fontId="4" fillId="0" borderId="3" xfId="0" applyFont="1" applyBorder="1" applyAlignment="1" applyProtection="1">
      <alignment horizontal="left"/>
    </xf>
    <xf numFmtId="0" fontId="4" fillId="0" borderId="3" xfId="0" applyFont="1" applyBorder="1" applyAlignment="1" applyProtection="1">
      <alignment horizontal="right"/>
    </xf>
    <xf numFmtId="4" fontId="4" fillId="0" borderId="3" xfId="0" applyNumberFormat="1" applyFont="1" applyBorder="1" applyAlignment="1" applyProtection="1"/>
    <xf numFmtId="4" fontId="4" fillId="0" borderId="0" xfId="0" applyNumberFormat="1" applyFont="1" applyBorder="1" applyAlignment="1" applyProtection="1">
      <alignment horizontal="center"/>
    </xf>
    <xf numFmtId="49" fontId="4" fillId="0" borderId="0" xfId="0" applyNumberFormat="1" applyFont="1" applyBorder="1" applyAlignment="1" applyProtection="1">
      <alignment horizontal="left" vertical="center" wrapText="1"/>
    </xf>
    <xf numFmtId="0" fontId="4" fillId="0" borderId="0" xfId="0" applyFont="1" applyBorder="1" applyAlignment="1" applyProtection="1">
      <alignment horizontal="center" vertical="center" textRotation="90"/>
    </xf>
    <xf numFmtId="165" fontId="3" fillId="0" borderId="3" xfId="0" applyNumberFormat="1" applyFont="1" applyBorder="1" applyAlignment="1" applyProtection="1">
      <alignment horizontal="center" vertical="center" textRotation="90"/>
    </xf>
    <xf numFmtId="165" fontId="3" fillId="0" borderId="0" xfId="0" applyNumberFormat="1" applyFont="1" applyBorder="1" applyAlignment="1" applyProtection="1">
      <alignment horizontal="center" vertical="center" textRotation="90"/>
    </xf>
    <xf numFmtId="49" fontId="4" fillId="0" borderId="0" xfId="0" applyNumberFormat="1" applyFont="1" applyBorder="1" applyAlignment="1" applyProtection="1">
      <alignment horizontal="right" vertical="center" wrapText="1"/>
    </xf>
    <xf numFmtId="0" fontId="3" fillId="0" borderId="0" xfId="0" applyFont="1" applyAlignment="1" applyProtection="1">
      <alignment horizontal="center" vertical="top"/>
    </xf>
    <xf numFmtId="49" fontId="3" fillId="0" borderId="0" xfId="0" applyNumberFormat="1" applyFont="1" applyAlignment="1" applyProtection="1">
      <alignment horizontal="left" vertical="top"/>
    </xf>
    <xf numFmtId="0" fontId="3" fillId="0" borderId="0" xfId="0" applyFont="1" applyAlignment="1" applyProtection="1">
      <alignment horizontal="right"/>
    </xf>
    <xf numFmtId="0" fontId="3" fillId="0" borderId="0" xfId="0" applyFont="1" applyAlignment="1" applyProtection="1">
      <alignment horizontal="left"/>
    </xf>
    <xf numFmtId="4" fontId="3" fillId="0" borderId="0" xfId="0" applyNumberFormat="1" applyFont="1" applyProtection="1"/>
    <xf numFmtId="0" fontId="4" fillId="0" borderId="0" xfId="0" applyFont="1" applyAlignment="1" applyProtection="1">
      <alignment horizontal="left"/>
    </xf>
    <xf numFmtId="0" fontId="4" fillId="0" borderId="15" xfId="0" applyFont="1" applyBorder="1" applyAlignment="1" applyProtection="1">
      <alignment horizontal="center" vertical="center" wrapText="1"/>
    </xf>
    <xf numFmtId="0" fontId="4" fillId="0" borderId="15" xfId="0" applyFont="1" applyBorder="1" applyAlignment="1" applyProtection="1">
      <alignment vertical="center" textRotation="90"/>
    </xf>
    <xf numFmtId="0" fontId="4" fillId="0" borderId="15" xfId="0" applyFont="1" applyBorder="1" applyAlignment="1" applyProtection="1">
      <alignment horizontal="left" vertical="center" textRotation="90"/>
    </xf>
    <xf numFmtId="0" fontId="3" fillId="0" borderId="1" xfId="0" applyFont="1" applyBorder="1" applyAlignment="1" applyProtection="1">
      <alignment horizontal="left"/>
    </xf>
    <xf numFmtId="4" fontId="3" fillId="0" borderId="1" xfId="0" applyNumberFormat="1" applyFont="1" applyBorder="1" applyAlignment="1" applyProtection="1">
      <alignment horizontal="right"/>
    </xf>
    <xf numFmtId="165" fontId="3" fillId="0" borderId="2" xfId="0" applyNumberFormat="1" applyFont="1" applyBorder="1" applyAlignment="1" applyProtection="1">
      <alignment horizontal="center" vertical="center" textRotation="90"/>
    </xf>
    <xf numFmtId="49" fontId="4" fillId="0" borderId="2"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textRotation="90"/>
    </xf>
    <xf numFmtId="0" fontId="4" fillId="0" borderId="2" xfId="0" applyFont="1" applyBorder="1" applyAlignment="1" applyProtection="1">
      <alignment horizontal="left"/>
    </xf>
    <xf numFmtId="4" fontId="4" fillId="0" borderId="2" xfId="0" applyNumberFormat="1" applyFont="1" applyBorder="1" applyAlignment="1" applyProtection="1">
      <alignment horizontal="center"/>
    </xf>
    <xf numFmtId="0" fontId="3" fillId="0" borderId="0" xfId="0" applyFont="1" applyAlignment="1" applyProtection="1"/>
    <xf numFmtId="0" fontId="4" fillId="0" borderId="0" xfId="0" applyFont="1" applyBorder="1" applyAlignment="1" applyProtection="1">
      <alignment horizontal="center" vertical="top"/>
    </xf>
    <xf numFmtId="49" fontId="4" fillId="0" borderId="0" xfId="0" applyNumberFormat="1" applyFont="1" applyBorder="1" applyAlignment="1" applyProtection="1">
      <alignment horizontal="left" vertical="top"/>
    </xf>
    <xf numFmtId="0" fontId="3" fillId="0" borderId="0" xfId="16" applyFont="1" applyBorder="1" applyAlignment="1" applyProtection="1">
      <alignment horizontal="left" vertical="top" wrapText="1"/>
    </xf>
    <xf numFmtId="0" fontId="3" fillId="0" borderId="0" xfId="0" applyFont="1" applyBorder="1" applyAlignment="1" applyProtection="1">
      <alignment horizontal="right"/>
    </xf>
    <xf numFmtId="0" fontId="3" fillId="0" borderId="0" xfId="0" applyFont="1" applyBorder="1" applyAlignment="1" applyProtection="1">
      <alignment horizontal="left"/>
    </xf>
    <xf numFmtId="4" fontId="3" fillId="0" borderId="0" xfId="0" applyNumberFormat="1" applyFont="1" applyBorder="1" applyProtection="1"/>
    <xf numFmtId="49" fontId="3" fillId="0" borderId="0" xfId="0" applyNumberFormat="1" applyFont="1" applyBorder="1" applyAlignment="1" applyProtection="1">
      <alignment horizontal="left" vertical="top"/>
    </xf>
    <xf numFmtId="4" fontId="3" fillId="0" borderId="14" xfId="0" applyNumberFormat="1" applyFont="1" applyBorder="1" applyAlignment="1" applyProtection="1">
      <alignment horizontal="right"/>
      <protection locked="0"/>
    </xf>
    <xf numFmtId="4" fontId="3" fillId="0" borderId="0" xfId="0" applyNumberFormat="1" applyFont="1" applyBorder="1" applyAlignment="1" applyProtection="1">
      <alignment horizontal="right"/>
    </xf>
    <xf numFmtId="0" fontId="4" fillId="0" borderId="1" xfId="0" applyFont="1" applyBorder="1" applyAlignment="1" applyProtection="1">
      <alignment horizontal="center" vertical="top"/>
    </xf>
    <xf numFmtId="49" fontId="15" fillId="0" borderId="1" xfId="0" applyNumberFormat="1" applyFont="1" applyBorder="1" applyAlignment="1" applyProtection="1">
      <alignment horizontal="left" vertical="top"/>
    </xf>
    <xf numFmtId="0" fontId="4" fillId="0" borderId="2" xfId="0" applyFont="1" applyFill="1" applyBorder="1" applyAlignment="1" applyProtection="1">
      <alignment horizontal="center" vertical="top"/>
    </xf>
    <xf numFmtId="49" fontId="15" fillId="0" borderId="2" xfId="0" applyNumberFormat="1" applyFont="1" applyFill="1" applyBorder="1" applyAlignment="1" applyProtection="1">
      <alignment horizontal="left" vertical="top"/>
    </xf>
    <xf numFmtId="2" fontId="3" fillId="0" borderId="2" xfId="0" applyNumberFormat="1" applyFont="1" applyFill="1" applyBorder="1" applyAlignment="1" applyProtection="1">
      <alignment horizontal="right"/>
    </xf>
    <xf numFmtId="0" fontId="3" fillId="0" borderId="2" xfId="0" applyFont="1" applyFill="1" applyBorder="1" applyAlignment="1" applyProtection="1">
      <alignment horizontal="left"/>
    </xf>
    <xf numFmtId="4" fontId="3" fillId="0" borderId="2" xfId="2"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0" fontId="4" fillId="0" borderId="0" xfId="0" applyFont="1" applyFill="1" applyBorder="1" applyAlignment="1" applyProtection="1">
      <alignment horizontal="center" vertical="top"/>
    </xf>
    <xf numFmtId="49" fontId="4" fillId="0" borderId="0" xfId="0" applyNumberFormat="1" applyFont="1" applyFill="1" applyBorder="1" applyAlignment="1" applyProtection="1">
      <alignment horizontal="left" vertical="top"/>
    </xf>
    <xf numFmtId="0" fontId="3" fillId="0" borderId="0" xfId="0" applyFont="1" applyFill="1" applyBorder="1" applyAlignment="1" applyProtection="1">
      <alignment horizontal="left"/>
    </xf>
    <xf numFmtId="4" fontId="3" fillId="0" borderId="0" xfId="2" applyNumberFormat="1" applyFont="1" applyFill="1" applyBorder="1" applyAlignment="1" applyProtection="1">
      <alignment horizontal="right"/>
    </xf>
    <xf numFmtId="0" fontId="3" fillId="0" borderId="0" xfId="0" applyFont="1" applyFill="1" applyBorder="1" applyAlignment="1" applyProtection="1">
      <alignment horizontal="center" vertical="top"/>
    </xf>
    <xf numFmtId="4" fontId="3" fillId="0" borderId="0" xfId="0" applyNumberFormat="1" applyFont="1" applyFill="1" applyBorder="1" applyProtection="1"/>
    <xf numFmtId="49" fontId="15" fillId="0" borderId="0" xfId="0" applyNumberFormat="1" applyFont="1" applyFill="1" applyBorder="1" applyAlignment="1" applyProtection="1">
      <alignment horizontal="left" vertical="top"/>
    </xf>
    <xf numFmtId="0" fontId="4" fillId="0" borderId="1" xfId="0" applyFont="1" applyFill="1" applyBorder="1" applyAlignment="1" applyProtection="1">
      <alignment horizontal="center" vertical="top"/>
    </xf>
    <xf numFmtId="49" fontId="15" fillId="0" borderId="1" xfId="0" applyNumberFormat="1" applyFont="1" applyFill="1" applyBorder="1" applyAlignment="1" applyProtection="1">
      <alignment horizontal="left" vertical="top"/>
    </xf>
    <xf numFmtId="0" fontId="3" fillId="0" borderId="1" xfId="0" applyFont="1" applyFill="1" applyBorder="1" applyAlignment="1" applyProtection="1">
      <alignment horizontal="left"/>
    </xf>
    <xf numFmtId="49" fontId="3" fillId="0" borderId="2" xfId="0" applyNumberFormat="1" applyFont="1" applyFill="1" applyBorder="1" applyAlignment="1" applyProtection="1">
      <alignment horizontal="left" vertical="top"/>
    </xf>
    <xf numFmtId="4" fontId="3" fillId="0" borderId="2" xfId="0" applyNumberFormat="1" applyFont="1" applyFill="1" applyBorder="1" applyProtection="1"/>
    <xf numFmtId="0" fontId="3" fillId="0" borderId="0" xfId="16"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xf>
    <xf numFmtId="0" fontId="4" fillId="0" borderId="2" xfId="0" applyFont="1" applyBorder="1" applyAlignment="1" applyProtection="1">
      <alignment horizontal="center" vertical="top"/>
    </xf>
    <xf numFmtId="49" fontId="15" fillId="0" borderId="2" xfId="0" applyNumberFormat="1" applyFont="1" applyBorder="1" applyAlignment="1" applyProtection="1">
      <alignment horizontal="left" vertical="top"/>
    </xf>
    <xf numFmtId="0" fontId="3" fillId="0" borderId="2" xfId="0" applyFont="1" applyBorder="1" applyAlignment="1" applyProtection="1">
      <alignment horizontal="left"/>
    </xf>
    <xf numFmtId="4" fontId="3" fillId="0" borderId="2" xfId="2" applyNumberFormat="1" applyFont="1" applyBorder="1" applyAlignment="1" applyProtection="1">
      <alignment horizontal="right"/>
    </xf>
    <xf numFmtId="4" fontId="3" fillId="0" borderId="2" xfId="0" applyNumberFormat="1" applyFont="1" applyBorder="1" applyAlignment="1" applyProtection="1">
      <alignment horizontal="right"/>
    </xf>
    <xf numFmtId="4" fontId="3" fillId="0" borderId="0" xfId="2" applyNumberFormat="1" applyFont="1" applyBorder="1" applyAlignment="1" applyProtection="1">
      <alignment horizontal="right"/>
    </xf>
    <xf numFmtId="0" fontId="3" fillId="0" borderId="0" xfId="0" applyFont="1" applyBorder="1" applyAlignment="1" applyProtection="1">
      <alignment horizontal="center" vertical="top"/>
    </xf>
    <xf numFmtId="0" fontId="3" fillId="0" borderId="0" xfId="0" applyFont="1" applyBorder="1" applyAlignment="1" applyProtection="1">
      <alignment horizontal="left" vertical="top" wrapText="1"/>
    </xf>
    <xf numFmtId="49" fontId="3" fillId="0" borderId="2" xfId="0" applyNumberFormat="1" applyFont="1" applyBorder="1" applyAlignment="1" applyProtection="1">
      <alignment horizontal="left" vertical="top"/>
    </xf>
    <xf numFmtId="4" fontId="3" fillId="0" borderId="2" xfId="0" applyNumberFormat="1" applyFont="1" applyBorder="1" applyProtection="1"/>
    <xf numFmtId="0" fontId="4" fillId="4" borderId="2" xfId="0" applyFont="1" applyFill="1" applyBorder="1" applyAlignment="1" applyProtection="1">
      <alignment horizontal="center" vertical="top"/>
    </xf>
    <xf numFmtId="0" fontId="15" fillId="4" borderId="2" xfId="0" applyFont="1" applyFill="1" applyBorder="1" applyAlignment="1" applyProtection="1">
      <alignment vertical="top"/>
    </xf>
    <xf numFmtId="2" fontId="3" fillId="4" borderId="2" xfId="0" applyNumberFormat="1" applyFont="1" applyFill="1" applyBorder="1" applyAlignment="1" applyProtection="1">
      <alignment horizontal="right"/>
    </xf>
    <xf numFmtId="0" fontId="3" fillId="4" borderId="2" xfId="0" applyFont="1" applyFill="1" applyBorder="1" applyAlignment="1" applyProtection="1"/>
    <xf numFmtId="4" fontId="3" fillId="4" borderId="2" xfId="0" applyNumberFormat="1" applyFont="1" applyFill="1" applyBorder="1" applyAlignment="1" applyProtection="1">
      <alignment horizontal="right"/>
    </xf>
    <xf numFmtId="0" fontId="3" fillId="4" borderId="0" xfId="0" applyFont="1" applyFill="1" applyProtection="1"/>
    <xf numFmtId="0" fontId="4" fillId="4" borderId="0" xfId="0" applyFont="1" applyFill="1" applyBorder="1" applyAlignment="1" applyProtection="1">
      <alignment horizontal="center" vertical="top" wrapText="1"/>
    </xf>
    <xf numFmtId="0" fontId="4" fillId="4" borderId="0" xfId="0" applyFont="1" applyFill="1" applyProtection="1"/>
    <xf numFmtId="0" fontId="0" fillId="4" borderId="0" xfId="0" applyFill="1" applyProtection="1"/>
    <xf numFmtId="4" fontId="3" fillId="4" borderId="0" xfId="0" applyNumberFormat="1" applyFont="1" applyFill="1" applyProtection="1"/>
    <xf numFmtId="4" fontId="3" fillId="4" borderId="0" xfId="0" applyNumberFormat="1" applyFont="1" applyFill="1" applyAlignment="1" applyProtection="1">
      <alignment horizontal="right"/>
    </xf>
    <xf numFmtId="0" fontId="4" fillId="4" borderId="0" xfId="0" applyFont="1" applyFill="1" applyBorder="1" applyAlignment="1" applyProtection="1">
      <alignment horizontal="center" vertical="top"/>
    </xf>
    <xf numFmtId="0" fontId="3" fillId="4" borderId="0" xfId="0" applyFont="1" applyFill="1" applyAlignment="1" applyProtection="1">
      <alignment horizontal="left" vertical="top" wrapText="1"/>
    </xf>
    <xf numFmtId="4" fontId="3" fillId="4" borderId="14" xfId="0" applyNumberFormat="1" applyFont="1" applyFill="1" applyBorder="1" applyAlignment="1" applyProtection="1">
      <alignment horizontal="right"/>
      <protection locked="0"/>
    </xf>
    <xf numFmtId="0" fontId="4" fillId="4" borderId="1" xfId="0" applyFont="1" applyFill="1" applyBorder="1" applyAlignment="1" applyProtection="1">
      <alignment horizontal="center" vertical="top"/>
    </xf>
    <xf numFmtId="0" fontId="15" fillId="4" borderId="1" xfId="0" applyFont="1" applyFill="1" applyBorder="1" applyAlignment="1" applyProtection="1">
      <alignment vertical="top"/>
    </xf>
    <xf numFmtId="2" fontId="3" fillId="4" borderId="1" xfId="0" applyNumberFormat="1" applyFont="1" applyFill="1" applyBorder="1" applyAlignment="1" applyProtection="1">
      <alignment horizontal="right"/>
    </xf>
    <xf numFmtId="0" fontId="3" fillId="4" borderId="1" xfId="0" applyFont="1" applyFill="1" applyBorder="1" applyAlignment="1" applyProtection="1"/>
    <xf numFmtId="4" fontId="3" fillId="4" borderId="1" xfId="0" applyNumberFormat="1" applyFont="1" applyFill="1" applyBorder="1" applyAlignment="1" applyProtection="1">
      <alignment horizontal="right"/>
    </xf>
    <xf numFmtId="49" fontId="15" fillId="0" borderId="0" xfId="0" applyNumberFormat="1" applyFont="1" applyBorder="1" applyAlignment="1" applyProtection="1">
      <alignment horizontal="left" vertical="top"/>
    </xf>
    <xf numFmtId="49" fontId="3" fillId="0" borderId="0" xfId="16" applyNumberFormat="1" applyFont="1" applyBorder="1" applyAlignment="1" applyProtection="1">
      <alignment horizontal="left" vertical="top" wrapText="1"/>
    </xf>
    <xf numFmtId="0" fontId="3" fillId="0" borderId="2" xfId="0" applyFont="1" applyBorder="1" applyAlignment="1" applyProtection="1">
      <alignment horizontal="right"/>
    </xf>
    <xf numFmtId="0" fontId="6" fillId="0" borderId="0" xfId="0" applyFont="1" applyBorder="1" applyAlignment="1" applyProtection="1">
      <alignment horizontal="right"/>
    </xf>
    <xf numFmtId="9" fontId="3" fillId="0" borderId="0" xfId="0" applyNumberFormat="1" applyFont="1" applyBorder="1" applyAlignment="1" applyProtection="1">
      <alignment horizontal="left"/>
    </xf>
    <xf numFmtId="49" fontId="3" fillId="0" borderId="1" xfId="0" applyNumberFormat="1" applyFont="1" applyBorder="1" applyAlignment="1" applyProtection="1">
      <alignment horizontal="left" vertical="top"/>
    </xf>
    <xf numFmtId="0" fontId="6" fillId="0" borderId="1" xfId="0" applyFont="1" applyBorder="1" applyAlignment="1" applyProtection="1">
      <alignment horizontal="right"/>
    </xf>
    <xf numFmtId="9" fontId="3" fillId="0" borderId="1" xfId="0" applyNumberFormat="1" applyFont="1" applyBorder="1" applyAlignment="1" applyProtection="1">
      <alignment horizontal="left"/>
    </xf>
    <xf numFmtId="4" fontId="3" fillId="0" borderId="1" xfId="0" applyNumberFormat="1" applyFont="1" applyBorder="1" applyProtection="1"/>
    <xf numFmtId="0" fontId="3" fillId="0" borderId="3" xfId="0" applyFont="1" applyBorder="1" applyAlignment="1" applyProtection="1">
      <alignment horizontal="center" vertical="top"/>
    </xf>
    <xf numFmtId="4" fontId="4" fillId="0" borderId="3" xfId="0" applyNumberFormat="1" applyFont="1" applyBorder="1" applyAlignment="1" applyProtection="1">
      <alignment horizontal="right"/>
    </xf>
    <xf numFmtId="0" fontId="4" fillId="0" borderId="0" xfId="0" applyFont="1" applyBorder="1" applyAlignment="1" applyProtection="1">
      <alignment horizontal="right" vertical="top"/>
    </xf>
    <xf numFmtId="4" fontId="4" fillId="0" borderId="0" xfId="0" applyNumberFormat="1" applyFont="1" applyBorder="1" applyAlignment="1" applyProtection="1">
      <alignment horizontal="right"/>
    </xf>
    <xf numFmtId="0" fontId="3" fillId="4" borderId="0" xfId="16" applyFont="1" applyFill="1" applyBorder="1" applyAlignment="1" applyProtection="1">
      <alignment horizontal="left" vertical="top" wrapText="1"/>
    </xf>
    <xf numFmtId="49" fontId="3" fillId="4" borderId="2" xfId="0" applyNumberFormat="1" applyFont="1" applyFill="1" applyBorder="1" applyAlignment="1" applyProtection="1">
      <alignment horizontal="left" vertical="top"/>
    </xf>
    <xf numFmtId="0" fontId="3" fillId="4" borderId="2" xfId="0" applyFont="1" applyFill="1" applyBorder="1" applyAlignment="1" applyProtection="1">
      <alignment horizontal="left"/>
    </xf>
    <xf numFmtId="4" fontId="3" fillId="4" borderId="2" xfId="2" applyNumberFormat="1" applyFont="1" applyFill="1" applyBorder="1" applyAlignment="1" applyProtection="1">
      <alignment horizontal="right"/>
    </xf>
    <xf numFmtId="4" fontId="3" fillId="4" borderId="2" xfId="0" applyNumberFormat="1" applyFont="1" applyFill="1" applyBorder="1" applyProtection="1"/>
    <xf numFmtId="49" fontId="4" fillId="4" borderId="0" xfId="0" applyNumberFormat="1" applyFont="1" applyFill="1" applyBorder="1" applyAlignment="1" applyProtection="1">
      <alignment horizontal="left" vertical="top"/>
    </xf>
    <xf numFmtId="2" fontId="3" fillId="4" borderId="0" xfId="0" applyNumberFormat="1" applyFont="1" applyFill="1" applyBorder="1" applyAlignment="1" applyProtection="1">
      <alignment horizontal="right"/>
    </xf>
    <xf numFmtId="0" fontId="3" fillId="4" borderId="0" xfId="0" applyFont="1" applyFill="1" applyBorder="1" applyAlignment="1" applyProtection="1">
      <alignment horizontal="left"/>
    </xf>
    <xf numFmtId="4" fontId="3" fillId="4" borderId="0" xfId="2" applyNumberFormat="1" applyFont="1" applyFill="1" applyBorder="1" applyAlignment="1" applyProtection="1">
      <alignment horizontal="right"/>
    </xf>
    <xf numFmtId="4" fontId="3" fillId="4" borderId="0" xfId="0" applyNumberFormat="1" applyFont="1" applyFill="1" applyBorder="1" applyProtection="1"/>
    <xf numFmtId="0" fontId="3" fillId="4" borderId="0" xfId="0" applyFont="1" applyFill="1" applyBorder="1" applyAlignment="1" applyProtection="1">
      <alignment horizontal="left" vertical="top" wrapText="1"/>
    </xf>
    <xf numFmtId="49" fontId="3" fillId="4" borderId="0" xfId="0" applyNumberFormat="1" applyFont="1" applyFill="1" applyBorder="1" applyAlignment="1" applyProtection="1">
      <alignment horizontal="left" vertical="top"/>
    </xf>
    <xf numFmtId="4" fontId="3" fillId="4" borderId="0" xfId="0" applyNumberFormat="1" applyFont="1" applyFill="1" applyBorder="1" applyAlignment="1" applyProtection="1">
      <alignment horizontal="right"/>
    </xf>
    <xf numFmtId="49" fontId="15" fillId="4" borderId="1" xfId="0" applyNumberFormat="1" applyFont="1" applyFill="1" applyBorder="1" applyAlignment="1" applyProtection="1">
      <alignment horizontal="left" vertical="top"/>
    </xf>
    <xf numFmtId="0" fontId="3" fillId="4" borderId="1" xfId="0" applyFont="1" applyFill="1" applyBorder="1" applyAlignment="1" applyProtection="1">
      <alignment horizontal="left"/>
    </xf>
    <xf numFmtId="0" fontId="3" fillId="0" borderId="2" xfId="0" applyFont="1" applyBorder="1" applyAlignment="1" applyProtection="1"/>
    <xf numFmtId="4" fontId="3" fillId="0" borderId="2" xfId="0" applyNumberFormat="1" applyFont="1" applyBorder="1" applyAlignment="1" applyProtection="1"/>
    <xf numFmtId="0" fontId="4" fillId="0" borderId="0" xfId="0" applyFont="1" applyBorder="1" applyAlignment="1" applyProtection="1">
      <alignment vertical="top"/>
    </xf>
    <xf numFmtId="0" fontId="3" fillId="0" borderId="0" xfId="0" applyFont="1" applyBorder="1" applyAlignment="1" applyProtection="1"/>
    <xf numFmtId="4" fontId="3" fillId="0" borderId="0" xfId="0" applyNumberFormat="1" applyFont="1" applyBorder="1" applyAlignment="1" applyProtection="1"/>
    <xf numFmtId="0" fontId="3" fillId="0" borderId="0" xfId="17" applyFont="1" applyBorder="1" applyAlignment="1" applyProtection="1">
      <alignment vertical="top" wrapText="1"/>
    </xf>
    <xf numFmtId="0" fontId="15" fillId="0" borderId="0" xfId="0" applyFont="1" applyBorder="1" applyAlignment="1" applyProtection="1">
      <alignment vertical="top"/>
    </xf>
    <xf numFmtId="0" fontId="3" fillId="0" borderId="0" xfId="0" applyFont="1" applyBorder="1" applyAlignment="1" applyProtection="1">
      <alignment horizontal="justify"/>
    </xf>
    <xf numFmtId="0" fontId="15" fillId="0" borderId="1" xfId="0" applyFont="1" applyBorder="1" applyAlignment="1" applyProtection="1">
      <alignment vertical="top"/>
    </xf>
    <xf numFmtId="0" fontId="3" fillId="0" borderId="1" xfId="0" applyFont="1" applyBorder="1" applyAlignment="1" applyProtection="1">
      <alignment horizontal="justify"/>
    </xf>
    <xf numFmtId="0" fontId="3" fillId="0" borderId="0" xfId="0" applyFont="1" applyBorder="1" applyAlignment="1" applyProtection="1">
      <alignment vertical="top" wrapText="1"/>
    </xf>
    <xf numFmtId="0" fontId="3" fillId="0" borderId="1" xfId="0" applyFont="1" applyBorder="1" applyAlignment="1" applyProtection="1"/>
    <xf numFmtId="0" fontId="3" fillId="0" borderId="2" xfId="1" applyFont="1" applyFill="1" applyBorder="1" applyAlignment="1" applyProtection="1">
      <alignment vertical="top"/>
    </xf>
    <xf numFmtId="0" fontId="3" fillId="0" borderId="2" xfId="1" applyFont="1" applyFill="1" applyBorder="1" applyAlignment="1" applyProtection="1">
      <alignment horizontal="right"/>
    </xf>
    <xf numFmtId="0" fontId="3" fillId="0" borderId="2" xfId="1" applyFont="1" applyFill="1" applyBorder="1" applyAlignment="1" applyProtection="1"/>
    <xf numFmtId="4" fontId="3" fillId="0" borderId="2" xfId="1" applyNumberFormat="1" applyFont="1" applyFill="1" applyBorder="1" applyAlignment="1" applyProtection="1">
      <alignment horizontal="right"/>
    </xf>
    <xf numFmtId="0" fontId="4" fillId="0" borderId="0" xfId="1" applyFont="1" applyBorder="1" applyAlignment="1" applyProtection="1">
      <alignment vertical="top"/>
    </xf>
    <xf numFmtId="0" fontId="3" fillId="0" borderId="0" xfId="1" applyFont="1" applyBorder="1" applyAlignment="1" applyProtection="1">
      <alignment horizontal="right"/>
    </xf>
    <xf numFmtId="0" fontId="3" fillId="0" borderId="0" xfId="1" applyFont="1" applyBorder="1" applyAlignment="1" applyProtection="1"/>
    <xf numFmtId="4" fontId="3" fillId="0" borderId="0" xfId="1" applyNumberFormat="1" applyFont="1" applyBorder="1" applyAlignment="1" applyProtection="1">
      <alignment horizontal="right"/>
    </xf>
    <xf numFmtId="0" fontId="3" fillId="0" borderId="0" xfId="0" applyFont="1" applyBorder="1" applyAlignment="1" applyProtection="1">
      <alignment vertical="top"/>
    </xf>
    <xf numFmtId="0" fontId="3" fillId="0" borderId="1" xfId="0" applyFont="1" applyBorder="1" applyAlignment="1" applyProtection="1">
      <alignment vertical="top"/>
    </xf>
    <xf numFmtId="0" fontId="3" fillId="0" borderId="1" xfId="0" applyFont="1" applyBorder="1" applyAlignment="1" applyProtection="1">
      <alignment horizontal="right"/>
    </xf>
    <xf numFmtId="4" fontId="3" fillId="0" borderId="1" xfId="0" applyNumberFormat="1" applyFont="1" applyBorder="1" applyAlignment="1" applyProtection="1"/>
    <xf numFmtId="9" fontId="3" fillId="0" borderId="0" xfId="0" applyNumberFormat="1" applyFont="1" applyBorder="1" applyProtection="1"/>
    <xf numFmtId="4" fontId="4" fillId="0" borderId="0" xfId="0" applyNumberFormat="1" applyFont="1" applyBorder="1" applyAlignment="1" applyProtection="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xf>
    <xf numFmtId="4" fontId="4" fillId="0" borderId="0" xfId="0" applyNumberFormat="1" applyFont="1" applyFill="1" applyBorder="1" applyAlignment="1" applyProtection="1">
      <alignment horizontal="center"/>
    </xf>
    <xf numFmtId="0" fontId="15" fillId="0" borderId="0" xfId="16" applyFont="1" applyFill="1" applyBorder="1" applyAlignment="1" applyProtection="1">
      <alignment horizontal="left" vertical="top" wrapText="1"/>
    </xf>
    <xf numFmtId="165" fontId="3" fillId="0" borderId="0" xfId="0" applyNumberFormat="1" applyFont="1" applyFill="1" applyBorder="1" applyAlignment="1" applyProtection="1">
      <alignment horizontal="center" vertical="center" textRotation="90"/>
    </xf>
    <xf numFmtId="0" fontId="16" fillId="0" borderId="0" xfId="0" applyFont="1" applyProtection="1"/>
    <xf numFmtId="49" fontId="4" fillId="0" borderId="0"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90"/>
    </xf>
    <xf numFmtId="4" fontId="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49" fontId="3" fillId="0" borderId="0" xfId="0" applyNumberFormat="1" applyFont="1" applyFill="1" applyBorder="1" applyAlignment="1" applyProtection="1">
      <alignment vertical="top"/>
    </xf>
    <xf numFmtId="0" fontId="17" fillId="0" borderId="2" xfId="0" applyFont="1" applyFill="1" applyBorder="1" applyAlignment="1" applyProtection="1">
      <alignment horizontal="center" vertical="top"/>
    </xf>
    <xf numFmtId="49" fontId="18" fillId="0" borderId="2" xfId="0" applyNumberFormat="1" applyFont="1" applyBorder="1" applyAlignment="1" applyProtection="1">
      <alignment horizontal="left" vertical="top"/>
    </xf>
    <xf numFmtId="2" fontId="19" fillId="0" borderId="2" xfId="0" applyNumberFormat="1" applyFont="1" applyFill="1" applyBorder="1" applyAlignment="1" applyProtection="1">
      <alignment horizontal="right"/>
    </xf>
    <xf numFmtId="0" fontId="19" fillId="0" borderId="2" xfId="0" applyFont="1" applyBorder="1" applyAlignment="1" applyProtection="1">
      <alignment horizontal="left"/>
    </xf>
    <xf numFmtId="4" fontId="19" fillId="0" borderId="2" xfId="2" applyNumberFormat="1" applyFont="1" applyBorder="1" applyAlignment="1" applyProtection="1">
      <alignment horizontal="right"/>
    </xf>
    <xf numFmtId="4" fontId="19" fillId="0" borderId="2" xfId="0" applyNumberFormat="1" applyFont="1" applyBorder="1" applyAlignment="1" applyProtection="1">
      <alignment horizontal="right"/>
    </xf>
    <xf numFmtId="2" fontId="19" fillId="0" borderId="0" xfId="0" applyNumberFormat="1" applyFont="1" applyFill="1" applyBorder="1" applyAlignment="1" applyProtection="1">
      <alignment horizontal="right"/>
    </xf>
    <xf numFmtId="0" fontId="19" fillId="0" borderId="0" xfId="0" applyFont="1" applyBorder="1" applyAlignment="1" applyProtection="1">
      <alignment horizontal="left"/>
    </xf>
    <xf numFmtId="4" fontId="19" fillId="0" borderId="0" xfId="2" applyNumberFormat="1" applyFont="1" applyBorder="1" applyAlignment="1" applyProtection="1">
      <alignment horizontal="right"/>
    </xf>
    <xf numFmtId="4" fontId="19" fillId="0" borderId="0" xfId="0" applyNumberFormat="1" applyFont="1" applyBorder="1" applyAlignment="1" applyProtection="1">
      <alignment horizontal="right"/>
    </xf>
    <xf numFmtId="0" fontId="17" fillId="0" borderId="0" xfId="0" applyFont="1" applyFill="1" applyBorder="1" applyAlignment="1" applyProtection="1">
      <alignment horizontal="center" vertical="top"/>
    </xf>
    <xf numFmtId="4" fontId="19" fillId="0" borderId="0" xfId="0" applyNumberFormat="1" applyFont="1" applyBorder="1" applyProtection="1"/>
    <xf numFmtId="49" fontId="18" fillId="0" borderId="0" xfId="0" applyNumberFormat="1" applyFont="1" applyBorder="1" applyAlignment="1" applyProtection="1">
      <alignment horizontal="left" vertical="top"/>
    </xf>
    <xf numFmtId="0" fontId="17" fillId="0" borderId="1" xfId="0" applyFont="1" applyFill="1" applyBorder="1" applyAlignment="1" applyProtection="1">
      <alignment horizontal="center" vertical="top"/>
    </xf>
    <xf numFmtId="49" fontId="18" fillId="0" borderId="1" xfId="0" applyNumberFormat="1" applyFont="1" applyBorder="1" applyAlignment="1" applyProtection="1">
      <alignment horizontal="left" vertical="top"/>
    </xf>
    <xf numFmtId="2" fontId="19" fillId="0" borderId="1" xfId="0" applyNumberFormat="1" applyFont="1" applyFill="1" applyBorder="1" applyAlignment="1" applyProtection="1">
      <alignment horizontal="right"/>
    </xf>
    <xf numFmtId="0" fontId="19" fillId="0" borderId="1" xfId="0" applyFont="1" applyBorder="1" applyAlignment="1" applyProtection="1">
      <alignment horizontal="left"/>
    </xf>
    <xf numFmtId="4" fontId="19" fillId="0" borderId="1" xfId="0" applyNumberFormat="1" applyFont="1" applyBorder="1" applyAlignment="1" applyProtection="1">
      <alignment horizontal="right"/>
    </xf>
    <xf numFmtId="0" fontId="3" fillId="0" borderId="2" xfId="0" applyFont="1" applyFill="1" applyBorder="1" applyAlignment="1" applyProtection="1">
      <alignment horizontal="right"/>
    </xf>
    <xf numFmtId="49" fontId="3" fillId="0" borderId="0" xfId="16" applyNumberFormat="1" applyFont="1" applyFill="1" applyBorder="1" applyAlignment="1" applyProtection="1">
      <alignment horizontal="left" vertical="top" wrapText="1"/>
    </xf>
    <xf numFmtId="49" fontId="3" fillId="0" borderId="1" xfId="0" applyNumberFormat="1" applyFont="1" applyFill="1" applyBorder="1" applyAlignment="1" applyProtection="1">
      <alignment horizontal="left" vertical="top"/>
    </xf>
    <xf numFmtId="0" fontId="6" fillId="0" borderId="1" xfId="0" applyFont="1" applyFill="1" applyBorder="1" applyAlignment="1" applyProtection="1">
      <alignment horizontal="right"/>
    </xf>
    <xf numFmtId="9" fontId="3" fillId="0" borderId="1" xfId="0" applyNumberFormat="1" applyFont="1" applyFill="1" applyBorder="1" applyAlignment="1" applyProtection="1">
      <alignment horizontal="left"/>
    </xf>
    <xf numFmtId="4" fontId="3" fillId="0" borderId="1" xfId="0" applyNumberFormat="1" applyFont="1" applyFill="1" applyBorder="1" applyProtection="1"/>
    <xf numFmtId="0" fontId="4" fillId="0" borderId="3" xfId="0" applyFont="1" applyBorder="1" applyAlignment="1" applyProtection="1">
      <alignment vertical="top"/>
    </xf>
    <xf numFmtId="0" fontId="3" fillId="0" borderId="3" xfId="0" applyFont="1" applyBorder="1" applyAlignment="1" applyProtection="1">
      <alignment horizontal="right"/>
    </xf>
    <xf numFmtId="0" fontId="3" fillId="0" borderId="3" xfId="0" applyFont="1" applyBorder="1" applyAlignment="1" applyProtection="1"/>
    <xf numFmtId="0" fontId="9" fillId="0" borderId="0" xfId="0" applyFont="1" applyFill="1" applyAlignment="1" applyProtection="1">
      <alignment horizontal="left" vertical="center"/>
    </xf>
    <xf numFmtId="0" fontId="9" fillId="0" borderId="0" xfId="0" applyFont="1" applyFill="1" applyAlignment="1" applyProtection="1">
      <alignment horizontal="center" vertical="center"/>
    </xf>
    <xf numFmtId="0" fontId="4" fillId="0" borderId="6" xfId="13" applyFont="1" applyBorder="1" applyAlignment="1" applyProtection="1">
      <alignment horizontal="center" vertical="center"/>
    </xf>
    <xf numFmtId="4" fontId="4" fillId="0" borderId="6" xfId="13" applyNumberFormat="1" applyFont="1" applyBorder="1" applyAlignment="1" applyProtection="1">
      <alignment horizontal="center" vertical="center"/>
    </xf>
    <xf numFmtId="0" fontId="4" fillId="0" borderId="6" xfId="13" applyFont="1" applyFill="1" applyBorder="1" applyAlignment="1" applyProtection="1">
      <alignment horizontal="center" vertical="center"/>
    </xf>
    <xf numFmtId="0" fontId="4" fillId="0" borderId="16" xfId="13" applyFont="1" applyBorder="1" applyAlignment="1" applyProtection="1">
      <alignment horizontal="center" vertical="center"/>
    </xf>
    <xf numFmtId="0" fontId="4" fillId="0" borderId="16" xfId="13" applyFont="1" applyBorder="1" applyAlignment="1" applyProtection="1">
      <alignment vertical="center" wrapText="1"/>
    </xf>
    <xf numFmtId="0" fontId="3" fillId="0" borderId="16" xfId="13" applyFont="1" applyBorder="1" applyAlignment="1" applyProtection="1">
      <alignment vertical="center" wrapText="1"/>
    </xf>
    <xf numFmtId="0" fontId="3" fillId="0" borderId="16" xfId="13" applyFont="1" applyBorder="1" applyAlignment="1" applyProtection="1">
      <alignment horizontal="center" vertical="center" wrapText="1"/>
    </xf>
    <xf numFmtId="4" fontId="4" fillId="0" borderId="16" xfId="13" applyNumberFormat="1" applyFont="1" applyBorder="1" applyAlignment="1" applyProtection="1">
      <alignment horizontal="center" vertical="center"/>
    </xf>
    <xf numFmtId="0" fontId="4" fillId="0" borderId="17" xfId="0" applyFont="1" applyFill="1" applyBorder="1" applyAlignment="1" applyProtection="1">
      <alignment horizontal="center"/>
    </xf>
    <xf numFmtId="0" fontId="4" fillId="0" borderId="17" xfId="0" applyFont="1" applyFill="1" applyBorder="1" applyAlignment="1" applyProtection="1"/>
    <xf numFmtId="0" fontId="5" fillId="0" borderId="0" xfId="0" applyFont="1" applyFill="1" applyBorder="1" applyAlignment="1" applyProtection="1">
      <alignment horizontal="left"/>
    </xf>
    <xf numFmtId="49" fontId="3"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3" fillId="0" borderId="6" xfId="0" applyFont="1" applyFill="1" applyBorder="1" applyAlignment="1" applyProtection="1">
      <alignment horizontal="center" vertical="center" wrapText="1"/>
    </xf>
    <xf numFmtId="4" fontId="3" fillId="0" borderId="6" xfId="2" applyNumberFormat="1" applyFont="1" applyFill="1" applyBorder="1" applyAlignment="1" applyProtection="1">
      <alignment horizontal="center" vertical="center"/>
    </xf>
    <xf numFmtId="4" fontId="4" fillId="0" borderId="6" xfId="2" applyNumberFormat="1" applyFont="1" applyFill="1" applyBorder="1" applyAlignment="1" applyProtection="1">
      <alignment horizontal="center"/>
    </xf>
    <xf numFmtId="0" fontId="4" fillId="0" borderId="0" xfId="0" applyFont="1" applyFill="1" applyBorder="1" applyAlignment="1" applyProtection="1">
      <alignment horizontal="center"/>
    </xf>
    <xf numFmtId="4" fontId="4" fillId="0" borderId="0" xfId="2" applyNumberFormat="1" applyFont="1" applyFill="1" applyBorder="1" applyAlignment="1" applyProtection="1">
      <alignment horizont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horizontal="center" vertical="center"/>
    </xf>
    <xf numFmtId="0" fontId="4" fillId="0" borderId="0" xfId="0" applyFont="1" applyAlignment="1" applyProtection="1">
      <alignment horizontal="center"/>
    </xf>
    <xf numFmtId="0" fontId="4" fillId="0" borderId="0" xfId="0" applyFont="1" applyAlignment="1" applyProtection="1">
      <alignment horizontal="centerContinuous"/>
    </xf>
    <xf numFmtId="4" fontId="4" fillId="0" borderId="0" xfId="0" applyNumberFormat="1" applyFont="1" applyAlignment="1" applyProtection="1">
      <alignment horizontal="centerContinuous"/>
    </xf>
    <xf numFmtId="49" fontId="4" fillId="0" borderId="0" xfId="0" applyNumberFormat="1" applyFont="1" applyAlignment="1" applyProtection="1">
      <alignment horizontal="center" vertical="top"/>
    </xf>
    <xf numFmtId="165" fontId="3" fillId="0" borderId="2" xfId="0" applyNumberFormat="1" applyFont="1" applyBorder="1" applyAlignment="1" applyProtection="1">
      <alignment horizontal="center" vertical="top"/>
    </xf>
    <xf numFmtId="0" fontId="5" fillId="0" borderId="2" xfId="0" applyFont="1" applyBorder="1" applyAlignment="1" applyProtection="1">
      <alignment vertical="top"/>
    </xf>
    <xf numFmtId="0" fontId="5" fillId="0" borderId="2" xfId="0" applyFont="1" applyBorder="1" applyAlignment="1" applyProtection="1">
      <alignment horizontal="center"/>
    </xf>
    <xf numFmtId="0" fontId="5" fillId="0" borderId="2" xfId="0" applyFont="1" applyBorder="1" applyProtection="1"/>
    <xf numFmtId="4" fontId="5" fillId="0" borderId="2" xfId="0" applyNumberFormat="1"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Protection="1"/>
    <xf numFmtId="4" fontId="5" fillId="0" borderId="0" xfId="0" applyNumberFormat="1" applyFont="1" applyBorder="1" applyAlignment="1" applyProtection="1">
      <alignment horizontal="center"/>
    </xf>
    <xf numFmtId="0" fontId="3" fillId="0" borderId="0" xfId="0"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1" xfId="0" applyNumberFormat="1" applyFont="1" applyFill="1" applyBorder="1" applyAlignment="1" applyProtection="1">
      <alignment horizontal="center"/>
    </xf>
    <xf numFmtId="2" fontId="3" fillId="0" borderId="2" xfId="0" applyNumberFormat="1" applyFont="1" applyFill="1" applyBorder="1" applyAlignment="1" applyProtection="1">
      <alignment horizontal="center"/>
    </xf>
    <xf numFmtId="0" fontId="15" fillId="0" borderId="2" xfId="0" applyFont="1" applyBorder="1" applyAlignment="1" applyProtection="1">
      <alignment vertical="top"/>
    </xf>
    <xf numFmtId="0" fontId="3" fillId="0" borderId="2" xfId="0" applyFont="1" applyBorder="1" applyAlignment="1" applyProtection="1">
      <alignment horizontal="justify"/>
    </xf>
    <xf numFmtId="0" fontId="4" fillId="0" borderId="0"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4" fillId="0" borderId="2" xfId="0" applyFont="1" applyBorder="1" applyAlignment="1" applyProtection="1">
      <alignment vertical="top"/>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1" xfId="0" applyFont="1" applyBorder="1" applyAlignment="1" applyProtection="1">
      <alignment horizontal="center" vertical="top"/>
    </xf>
    <xf numFmtId="0" fontId="3" fillId="0" borderId="3" xfId="0" applyFont="1" applyBorder="1" applyAlignment="1" applyProtection="1">
      <alignment horizontal="center"/>
    </xf>
    <xf numFmtId="0" fontId="3" fillId="0" borderId="0" xfId="0" applyFont="1" applyAlignment="1" applyProtection="1">
      <alignment horizontal="center"/>
    </xf>
    <xf numFmtId="0" fontId="4" fillId="0" borderId="0" xfId="5" applyFont="1" applyBorder="1" applyAlignment="1" applyProtection="1">
      <alignment horizontal="center" wrapText="1"/>
    </xf>
    <xf numFmtId="0" fontId="4" fillId="0" borderId="0" xfId="5" applyFont="1" applyBorder="1" applyAlignment="1" applyProtection="1">
      <alignment horizontal="left" wrapText="1"/>
    </xf>
    <xf numFmtId="0" fontId="3" fillId="0" borderId="0" xfId="5" applyFont="1" applyFill="1" applyBorder="1" applyAlignment="1" applyProtection="1">
      <alignment horizontal="center" vertical="center"/>
    </xf>
    <xf numFmtId="0" fontId="3" fillId="0" borderId="0" xfId="5" applyFont="1" applyBorder="1" applyAlignment="1" applyProtection="1">
      <alignment horizontal="left"/>
    </xf>
    <xf numFmtId="4" fontId="3" fillId="0" borderId="0" xfId="5" applyNumberFormat="1" applyFont="1" applyBorder="1" applyAlignment="1" applyProtection="1">
      <alignment horizontal="right"/>
    </xf>
    <xf numFmtId="0" fontId="19" fillId="0" borderId="0" xfId="0" applyFont="1" applyProtection="1"/>
    <xf numFmtId="0" fontId="4" fillId="0" borderId="0" xfId="5" applyFont="1" applyBorder="1" applyAlignment="1" applyProtection="1">
      <alignment horizontal="center"/>
    </xf>
    <xf numFmtId="0" fontId="3" fillId="0" borderId="0" xfId="5" applyFont="1" applyBorder="1" applyAlignment="1" applyProtection="1">
      <alignment horizontal="center" vertical="center"/>
    </xf>
    <xf numFmtId="4" fontId="6" fillId="0" borderId="0" xfId="5" applyNumberFormat="1" applyFont="1" applyBorder="1" applyAlignment="1" applyProtection="1">
      <alignment horizontal="center"/>
    </xf>
    <xf numFmtId="0" fontId="3" fillId="0" borderId="0" xfId="5" applyFont="1" applyBorder="1" applyAlignment="1" applyProtection="1">
      <alignment horizontal="center"/>
    </xf>
    <xf numFmtId="0" fontId="4" fillId="0" borderId="3" xfId="12" applyNumberFormat="1" applyFont="1" applyBorder="1" applyAlignment="1" applyProtection="1">
      <alignment horizontal="center" vertical="top"/>
    </xf>
    <xf numFmtId="0" fontId="4" fillId="0" borderId="3" xfId="12" applyNumberFormat="1" applyFont="1" applyBorder="1" applyAlignment="1" applyProtection="1">
      <alignment horizontal="left"/>
    </xf>
    <xf numFmtId="2" fontId="3" fillId="0" borderId="3" xfId="12" applyNumberFormat="1" applyFont="1" applyFill="1" applyBorder="1" applyAlignment="1" applyProtection="1">
      <alignment horizontal="center" vertical="top"/>
    </xf>
    <xf numFmtId="0" fontId="3" fillId="0" borderId="3" xfId="12" applyNumberFormat="1" applyFont="1" applyBorder="1" applyAlignment="1" applyProtection="1">
      <alignment horizontal="left" vertical="top"/>
    </xf>
    <xf numFmtId="4" fontId="4" fillId="0" borderId="3" xfId="12" applyNumberFormat="1" applyFont="1" applyBorder="1" applyAlignment="1" applyProtection="1">
      <alignment horizontal="right" vertical="top"/>
    </xf>
    <xf numFmtId="0" fontId="4" fillId="0" borderId="2" xfId="12" applyNumberFormat="1" applyFont="1" applyBorder="1" applyAlignment="1" applyProtection="1">
      <alignment horizontal="center" vertical="top"/>
    </xf>
    <xf numFmtId="0" fontId="4" fillId="0" borderId="2" xfId="12" applyNumberFormat="1" applyFont="1" applyBorder="1" applyAlignment="1" applyProtection="1">
      <alignment horizontal="left"/>
    </xf>
    <xf numFmtId="0" fontId="3" fillId="0" borderId="2" xfId="12" applyNumberFormat="1" applyFont="1" applyBorder="1" applyAlignment="1" applyProtection="1">
      <alignment horizontal="center" vertical="top"/>
    </xf>
    <xf numFmtId="0" fontId="3" fillId="0" borderId="2" xfId="12" applyNumberFormat="1" applyFont="1" applyBorder="1" applyAlignment="1" applyProtection="1">
      <alignment horizontal="left" vertical="top"/>
    </xf>
    <xf numFmtId="4" fontId="4" fillId="0" borderId="2" xfId="12" applyNumberFormat="1" applyFont="1" applyBorder="1" applyAlignment="1" applyProtection="1">
      <alignment horizontal="right" vertical="top"/>
    </xf>
    <xf numFmtId="0" fontId="4"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1" xfId="0" applyFont="1" applyBorder="1" applyAlignment="1" applyProtection="1">
      <alignment horizontal="center"/>
    </xf>
    <xf numFmtId="4" fontId="4" fillId="0" borderId="6" xfId="13" applyNumberFormat="1" applyFont="1" applyFill="1" applyBorder="1" applyAlignment="1" applyProtection="1">
      <alignment horizontal="right" vertical="center"/>
    </xf>
    <xf numFmtId="4" fontId="4" fillId="0" borderId="6" xfId="13" applyNumberFormat="1" applyFont="1" applyBorder="1" applyAlignment="1" applyProtection="1">
      <alignment horizontal="right" vertical="center"/>
    </xf>
    <xf numFmtId="4" fontId="4" fillId="0" borderId="16" xfId="13" applyNumberFormat="1" applyFont="1" applyBorder="1" applyAlignment="1" applyProtection="1">
      <alignment horizontal="right" vertical="center"/>
    </xf>
    <xf numFmtId="4" fontId="4" fillId="0" borderId="0" xfId="2" applyNumberFormat="1" applyFont="1" applyFill="1" applyBorder="1" applyAlignment="1" applyProtection="1">
      <alignment horizontal="right"/>
    </xf>
    <xf numFmtId="0" fontId="5" fillId="0" borderId="2" xfId="0" applyFont="1" applyBorder="1" applyAlignment="1" applyProtection="1">
      <alignment horizontal="right"/>
    </xf>
    <xf numFmtId="0" fontId="5" fillId="0" borderId="0" xfId="0" applyFont="1" applyBorder="1" applyAlignment="1" applyProtection="1">
      <alignment horizontal="right"/>
    </xf>
    <xf numFmtId="4" fontId="3" fillId="0" borderId="0" xfId="1" applyNumberFormat="1" applyFont="1" applyBorder="1" applyAlignment="1" applyProtection="1"/>
    <xf numFmtId="0" fontId="3" fillId="0" borderId="1" xfId="1" applyFont="1" applyBorder="1" applyAlignment="1" applyProtection="1"/>
    <xf numFmtId="4" fontId="3" fillId="0" borderId="1" xfId="1" applyNumberFormat="1" applyFont="1" applyBorder="1" applyAlignment="1" applyProtection="1">
      <alignment horizontal="right"/>
    </xf>
    <xf numFmtId="0" fontId="3" fillId="0" borderId="2" xfId="0" applyFont="1" applyFill="1" applyBorder="1" applyAlignment="1" applyProtection="1"/>
    <xf numFmtId="0" fontId="4" fillId="0" borderId="0" xfId="0" applyFont="1" applyFill="1" applyBorder="1" applyAlignment="1" applyProtection="1">
      <alignment vertical="top"/>
    </xf>
    <xf numFmtId="0" fontId="3" fillId="0" borderId="0" xfId="1" applyFont="1" applyFill="1" applyBorder="1" applyAlignment="1" applyProtection="1"/>
    <xf numFmtId="4" fontId="3" fillId="0" borderId="0" xfId="1" applyNumberFormat="1" applyFont="1" applyFill="1" applyBorder="1" applyAlignment="1" applyProtection="1">
      <alignment horizontal="right"/>
    </xf>
    <xf numFmtId="0" fontId="3" fillId="0" borderId="0" xfId="17" applyFont="1" applyFill="1" applyBorder="1" applyAlignment="1" applyProtection="1">
      <alignment vertical="top" wrapText="1"/>
    </xf>
    <xf numFmtId="0" fontId="3" fillId="0" borderId="0" xfId="0" applyFont="1" applyFill="1" applyBorder="1" applyAlignment="1" applyProtection="1"/>
    <xf numFmtId="4" fontId="3" fillId="0" borderId="0" xfId="0" applyNumberFormat="1" applyFont="1" applyFill="1" applyBorder="1" applyAlignment="1" applyProtection="1"/>
    <xf numFmtId="0" fontId="15" fillId="0" borderId="0" xfId="0" applyFont="1" applyFill="1" applyBorder="1" applyAlignment="1" applyProtection="1">
      <alignment vertical="top"/>
    </xf>
    <xf numFmtId="0" fontId="3" fillId="0" borderId="0" xfId="0" applyFont="1" applyFill="1" applyBorder="1" applyAlignment="1" applyProtection="1">
      <alignment horizontal="justify"/>
    </xf>
    <xf numFmtId="0" fontId="15" fillId="0" borderId="1" xfId="0" applyFont="1" applyFill="1" applyBorder="1" applyAlignment="1" applyProtection="1">
      <alignment vertical="top"/>
    </xf>
    <xf numFmtId="0" fontId="3" fillId="0" borderId="1" xfId="0" applyFont="1" applyFill="1" applyBorder="1" applyAlignment="1" applyProtection="1">
      <alignment horizontal="justify"/>
    </xf>
    <xf numFmtId="0" fontId="15" fillId="0" borderId="2" xfId="0" applyFont="1" applyFill="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center" wrapText="1"/>
    </xf>
    <xf numFmtId="0" fontId="3" fillId="0" borderId="1" xfId="0" applyFont="1" applyFill="1" applyBorder="1" applyAlignment="1" applyProtection="1"/>
    <xf numFmtId="4" fontId="3" fillId="0" borderId="0" xfId="1" applyNumberFormat="1" applyFont="1" applyFill="1" applyBorder="1" applyAlignment="1" applyProtection="1"/>
    <xf numFmtId="0" fontId="3" fillId="0" borderId="0" xfId="1" applyFont="1" applyFill="1" applyBorder="1" applyAlignment="1" applyProtection="1">
      <alignment vertical="top"/>
    </xf>
    <xf numFmtId="0" fontId="3" fillId="0" borderId="1" xfId="1" applyFont="1" applyFill="1" applyBorder="1" applyAlignment="1" applyProtection="1">
      <alignment vertical="top"/>
    </xf>
    <xf numFmtId="0" fontId="3" fillId="0" borderId="1" xfId="1" applyFont="1" applyFill="1" applyBorder="1" applyAlignment="1" applyProtection="1"/>
    <xf numFmtId="4" fontId="3" fillId="0" borderId="1" xfId="1" applyNumberFormat="1" applyFont="1" applyFill="1" applyBorder="1" applyAlignment="1" applyProtection="1">
      <alignment horizontal="right"/>
    </xf>
    <xf numFmtId="0" fontId="3" fillId="0" borderId="0" xfId="5" applyFont="1" applyBorder="1" applyAlignment="1" applyProtection="1">
      <alignment horizontal="right" vertical="center"/>
    </xf>
    <xf numFmtId="2" fontId="3" fillId="0" borderId="3" xfId="12" applyNumberFormat="1" applyFont="1" applyFill="1" applyBorder="1" applyAlignment="1" applyProtection="1">
      <alignment horizontal="right" vertical="top"/>
    </xf>
    <xf numFmtId="0" fontId="3" fillId="0" borderId="2" xfId="12" applyNumberFormat="1" applyFont="1" applyBorder="1" applyAlignment="1" applyProtection="1">
      <alignment horizontal="right" vertical="top"/>
    </xf>
    <xf numFmtId="0" fontId="4" fillId="0" borderId="0" xfId="0" applyFont="1" applyBorder="1" applyAlignment="1" applyProtection="1">
      <alignment horizontal="left" vertical="top"/>
    </xf>
    <xf numFmtId="0" fontId="3" fillId="0" borderId="0" xfId="18" applyFont="1" applyBorder="1" applyAlignment="1" applyProtection="1">
      <alignment horizontal="left"/>
    </xf>
    <xf numFmtId="4" fontId="3" fillId="0" borderId="0" xfId="18" applyNumberFormat="1" applyFont="1" applyBorder="1" applyAlignment="1" applyProtection="1">
      <alignment horizontal="right"/>
    </xf>
    <xf numFmtId="0" fontId="15" fillId="0" borderId="0" xfId="0" applyFont="1" applyBorder="1" applyAlignment="1" applyProtection="1">
      <alignment horizontal="left" vertical="top"/>
    </xf>
    <xf numFmtId="0" fontId="15" fillId="0" borderId="1" xfId="0" applyFont="1" applyBorder="1" applyAlignment="1" applyProtection="1">
      <alignment horizontal="left" vertical="top"/>
    </xf>
    <xf numFmtId="0" fontId="3" fillId="0" borderId="0" xfId="0" applyFont="1" applyBorder="1" applyProtection="1"/>
    <xf numFmtId="0" fontId="3" fillId="0" borderId="2" xfId="0" applyFont="1" applyBorder="1" applyProtection="1"/>
    <xf numFmtId="0" fontId="3" fillId="0" borderId="0" xfId="16" applyNumberFormat="1" applyFont="1" applyBorder="1" applyAlignment="1" applyProtection="1">
      <alignment horizontal="left" vertical="top" wrapText="1"/>
    </xf>
    <xf numFmtId="0" fontId="4" fillId="0" borderId="0" xfId="0" applyFont="1" applyAlignment="1" applyProtection="1">
      <alignment horizontal="left" wrapText="1"/>
    </xf>
    <xf numFmtId="4" fontId="3" fillId="0" borderId="0" xfId="0" applyNumberFormat="1" applyFont="1" applyAlignment="1" applyProtection="1">
      <alignment horizontal="right"/>
      <protection locked="0"/>
    </xf>
    <xf numFmtId="4" fontId="3" fillId="0" borderId="0" xfId="2" applyNumberFormat="1" applyFont="1" applyAlignment="1" applyProtection="1">
      <alignment horizontal="right"/>
      <protection locked="0"/>
    </xf>
    <xf numFmtId="0" fontId="3" fillId="0" borderId="0" xfId="0" applyFont="1" applyFill="1" applyAlignment="1" applyProtection="1">
      <alignment horizontal="left" vertical="top" wrapText="1"/>
    </xf>
    <xf numFmtId="4" fontId="3" fillId="0" borderId="0" xfId="0" applyNumberFormat="1" applyFont="1" applyFill="1" applyAlignment="1" applyProtection="1">
      <alignment horizontal="right"/>
    </xf>
    <xf numFmtId="165" fontId="3" fillId="0" borderId="0" xfId="0" applyNumberFormat="1" applyFont="1" applyBorder="1" applyAlignment="1" applyProtection="1">
      <alignment horizontal="center" vertical="top"/>
    </xf>
    <xf numFmtId="0" fontId="5" fillId="0" borderId="0" xfId="0" applyFont="1" applyBorder="1" applyAlignment="1" applyProtection="1">
      <alignment vertical="top"/>
    </xf>
    <xf numFmtId="0" fontId="4" fillId="0" borderId="6" xfId="13" applyFont="1" applyBorder="1" applyAlignment="1" applyProtection="1">
      <alignment vertical="center" wrapText="1"/>
    </xf>
    <xf numFmtId="0" fontId="3" fillId="0" borderId="6" xfId="13" applyFont="1" applyBorder="1" applyAlignment="1" applyProtection="1">
      <alignment vertical="center" wrapText="1"/>
    </xf>
    <xf numFmtId="0" fontId="3" fillId="0" borderId="6" xfId="13" applyFont="1" applyBorder="1" applyAlignment="1" applyProtection="1">
      <alignment vertical="center"/>
    </xf>
    <xf numFmtId="0" fontId="4" fillId="0" borderId="4" xfId="0" applyFont="1" applyFill="1" applyBorder="1" applyAlignment="1">
      <alignment horizontal="center" vertical="center" wrapText="1"/>
    </xf>
    <xf numFmtId="49" fontId="3" fillId="0" borderId="0" xfId="17" applyNumberFormat="1" applyFont="1" applyAlignment="1" applyProtection="1">
      <alignment vertical="top" wrapText="1"/>
    </xf>
    <xf numFmtId="49" fontId="4" fillId="0" borderId="0" xfId="0" applyNumberFormat="1" applyFont="1" applyAlignment="1" applyProtection="1">
      <alignment vertical="top"/>
    </xf>
    <xf numFmtId="4" fontId="21" fillId="0" borderId="0" xfId="0" applyNumberFormat="1" applyFont="1" applyAlignment="1" applyProtection="1">
      <alignment horizontal="right"/>
    </xf>
    <xf numFmtId="0" fontId="4" fillId="0" borderId="0" xfId="0" applyFont="1" applyAlignment="1" applyProtection="1">
      <alignment vertical="top"/>
    </xf>
    <xf numFmtId="49" fontId="22" fillId="0" borderId="0" xfId="0" applyNumberFormat="1" applyFont="1" applyProtection="1"/>
    <xf numFmtId="0" fontId="25"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9" fillId="0" borderId="0" xfId="0" applyFont="1" applyBorder="1" applyProtection="1"/>
    <xf numFmtId="49" fontId="5" fillId="0" borderId="0" xfId="0" applyNumberFormat="1" applyFont="1" applyBorder="1" applyAlignment="1" applyProtection="1">
      <alignment horizontal="center"/>
    </xf>
    <xf numFmtId="166" fontId="9" fillId="4" borderId="0" xfId="0" applyNumberFormat="1" applyFont="1" applyFill="1" applyBorder="1" applyProtection="1"/>
    <xf numFmtId="49" fontId="26" fillId="0" borderId="19" xfId="0" applyNumberFormat="1" applyFont="1" applyBorder="1" applyAlignment="1" applyProtection="1">
      <alignment vertical="center" wrapText="1"/>
    </xf>
    <xf numFmtId="0" fontId="26" fillId="0" borderId="14" xfId="0" applyFont="1" applyBorder="1" applyAlignment="1" applyProtection="1">
      <alignment horizontal="center" vertical="center" wrapText="1"/>
    </xf>
    <xf numFmtId="0" fontId="5" fillId="0" borderId="14" xfId="0" applyFont="1" applyBorder="1" applyAlignment="1">
      <alignment vertical="top"/>
    </xf>
    <xf numFmtId="166" fontId="5" fillId="0" borderId="14" xfId="0" applyNumberFormat="1" applyFont="1" applyBorder="1" applyAlignment="1" applyProtection="1">
      <alignment vertical="center"/>
    </xf>
    <xf numFmtId="166" fontId="9" fillId="5" borderId="20" xfId="0" applyNumberFormat="1" applyFont="1" applyFill="1" applyBorder="1" applyProtection="1"/>
    <xf numFmtId="0" fontId="27" fillId="0" borderId="0" xfId="0" applyFont="1"/>
    <xf numFmtId="0" fontId="13" fillId="0" borderId="0" xfId="15" applyFont="1" applyProtection="1"/>
    <xf numFmtId="0" fontId="4" fillId="0" borderId="0" xfId="15" applyFont="1" applyAlignment="1" applyProtection="1">
      <alignment vertical="top" wrapText="1"/>
    </xf>
    <xf numFmtId="0" fontId="4" fillId="0" borderId="0" xfId="15" applyFont="1" applyAlignment="1" applyProtection="1">
      <alignment horizontal="justify" vertical="top" wrapText="1"/>
    </xf>
    <xf numFmtId="0" fontId="3" fillId="0" borderId="0" xfId="15" applyFont="1" applyProtection="1"/>
    <xf numFmtId="4" fontId="3" fillId="0" borderId="0" xfId="15" applyNumberFormat="1" applyFont="1" applyAlignment="1" applyProtection="1">
      <alignment horizontal="right"/>
    </xf>
    <xf numFmtId="4" fontId="3" fillId="0" borderId="14" xfId="0" applyNumberFormat="1" applyFont="1" applyFill="1" applyBorder="1" applyAlignment="1" applyProtection="1">
      <alignment horizontal="right"/>
    </xf>
    <xf numFmtId="0" fontId="4" fillId="0" borderId="0" xfId="15" applyFont="1" applyAlignment="1" applyProtection="1">
      <alignment horizontal="center" vertical="top" wrapText="1"/>
    </xf>
    <xf numFmtId="4" fontId="3" fillId="0" borderId="0" xfId="15" applyNumberFormat="1" applyFont="1" applyProtection="1"/>
    <xf numFmtId="0" fontId="3" fillId="0" borderId="0" xfId="15" applyFont="1" applyAlignment="1" applyProtection="1">
      <alignment horizontal="justify" vertical="top" wrapText="1"/>
    </xf>
    <xf numFmtId="0" fontId="1" fillId="0" borderId="0" xfId="0" applyFont="1" applyProtection="1"/>
    <xf numFmtId="0" fontId="4" fillId="0" borderId="0" xfId="15" applyFont="1" applyAlignment="1" applyProtection="1">
      <alignment horizontal="center" vertical="top"/>
    </xf>
    <xf numFmtId="0" fontId="13" fillId="0" borderId="0" xfId="15" applyFont="1" applyFill="1" applyProtection="1"/>
    <xf numFmtId="0" fontId="4" fillId="0" borderId="0" xfId="15" applyFont="1" applyProtection="1"/>
    <xf numFmtId="0" fontId="4" fillId="0" borderId="0" xfId="15" applyFont="1" applyFill="1" applyProtection="1"/>
    <xf numFmtId="0" fontId="3" fillId="0" borderId="0" xfId="15" applyFont="1" applyAlignment="1" applyProtection="1"/>
    <xf numFmtId="0" fontId="14" fillId="0" borderId="0" xfId="15" applyFont="1" applyProtection="1"/>
    <xf numFmtId="0" fontId="3" fillId="0" borderId="0" xfId="0" applyFont="1" applyFill="1" applyAlignment="1" applyProtection="1">
      <alignment horizontal="justify" vertical="top" wrapText="1"/>
    </xf>
    <xf numFmtId="9" fontId="3" fillId="0" borderId="0" xfId="15" applyNumberFormat="1" applyFont="1" applyProtection="1"/>
    <xf numFmtId="0" fontId="4" fillId="0" borderId="0" xfId="15" applyFont="1" applyBorder="1" applyAlignment="1" applyProtection="1">
      <alignment horizontal="center" vertical="top" wrapText="1"/>
    </xf>
    <xf numFmtId="0" fontId="7" fillId="0" borderId="0" xfId="15" applyFont="1" applyBorder="1" applyAlignment="1" applyProtection="1">
      <alignment horizontal="justify" vertical="top" wrapText="1"/>
    </xf>
    <xf numFmtId="0" fontId="3" fillId="0" borderId="0" xfId="15" applyFont="1" applyBorder="1" applyProtection="1"/>
    <xf numFmtId="9" fontId="3" fillId="0" borderId="0" xfId="15" applyNumberFormat="1" applyFont="1" applyBorder="1" applyProtection="1"/>
    <xf numFmtId="4" fontId="3" fillId="0" borderId="0" xfId="15" applyNumberFormat="1" applyFont="1" applyBorder="1" applyAlignment="1" applyProtection="1">
      <alignment horizontal="right"/>
    </xf>
    <xf numFmtId="4" fontId="4" fillId="5" borderId="6" xfId="2" applyNumberFormat="1" applyFont="1" applyFill="1" applyBorder="1" applyAlignment="1" applyProtection="1">
      <alignment horizontal="right"/>
    </xf>
    <xf numFmtId="0" fontId="4" fillId="5" borderId="0" xfId="0" applyFont="1" applyFill="1" applyAlignment="1" applyProtection="1">
      <alignment horizontal="left"/>
    </xf>
    <xf numFmtId="0" fontId="4" fillId="5" borderId="0" xfId="0" applyFont="1" applyFill="1" applyAlignment="1" applyProtection="1">
      <alignment horizontal="right"/>
    </xf>
    <xf numFmtId="4" fontId="4" fillId="5" borderId="3" xfId="0" applyNumberFormat="1" applyFont="1" applyFill="1" applyBorder="1" applyAlignment="1" applyProtection="1">
      <alignment horizontal="center"/>
    </xf>
    <xf numFmtId="4" fontId="3" fillId="0" borderId="0" xfId="5" applyNumberFormat="1" applyFont="1" applyBorder="1" applyAlignment="1" applyProtection="1">
      <alignment horizontal="right"/>
      <protection locked="0"/>
    </xf>
    <xf numFmtId="4" fontId="4" fillId="5" borderId="6" xfId="13" applyNumberFormat="1" applyFont="1" applyFill="1" applyBorder="1" applyAlignment="1" applyProtection="1">
      <alignment horizontal="center" vertical="center"/>
    </xf>
    <xf numFmtId="0" fontId="4" fillId="5" borderId="0" xfId="0" applyFont="1" applyFill="1" applyAlignment="1" applyProtection="1">
      <alignment vertical="center"/>
    </xf>
    <xf numFmtId="0" fontId="9" fillId="5" borderId="0" xfId="0" applyFont="1" applyFill="1" applyAlignment="1" applyProtection="1">
      <alignment vertical="center"/>
    </xf>
    <xf numFmtId="4" fontId="4" fillId="5" borderId="6" xfId="13" applyNumberFormat="1" applyFont="1" applyFill="1" applyBorder="1" applyAlignment="1" applyProtection="1">
      <alignment horizontal="right" vertical="center"/>
    </xf>
    <xf numFmtId="49" fontId="4" fillId="0" borderId="0" xfId="0" applyNumberFormat="1" applyFont="1" applyAlignment="1" applyProtection="1">
      <alignment horizontal="left" vertical="top"/>
    </xf>
    <xf numFmtId="0" fontId="4" fillId="0" borderId="0" xfId="0" applyFont="1" applyAlignment="1" applyProtection="1"/>
    <xf numFmtId="49" fontId="4" fillId="0" borderId="1" xfId="0" applyNumberFormat="1" applyFont="1" applyBorder="1" applyAlignment="1" applyProtection="1">
      <alignment horizontal="center" vertical="center" textRotation="9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right" vertical="center" textRotation="90"/>
    </xf>
    <xf numFmtId="0" fontId="4" fillId="0" borderId="1" xfId="0" applyFont="1" applyBorder="1" applyAlignment="1" applyProtection="1">
      <alignment horizontal="left" vertical="center" textRotation="90"/>
    </xf>
    <xf numFmtId="4" fontId="4" fillId="0" borderId="1" xfId="0" applyNumberFormat="1" applyFont="1" applyBorder="1" applyAlignment="1" applyProtection="1">
      <alignment horizontal="right" vertical="center" textRotation="90" wrapText="1"/>
    </xf>
    <xf numFmtId="49" fontId="5" fillId="0" borderId="0" xfId="0" applyNumberFormat="1" applyFont="1" applyBorder="1" applyAlignment="1" applyProtection="1">
      <alignment horizontal="center" vertical="center" wrapText="1"/>
    </xf>
    <xf numFmtId="0" fontId="5" fillId="0" borderId="0" xfId="0" applyFont="1" applyBorder="1" applyAlignment="1" applyProtection="1">
      <alignment horizontal="center" vertical="center" textRotation="90"/>
    </xf>
    <xf numFmtId="0" fontId="3" fillId="0" borderId="0" xfId="16" applyFont="1" applyAlignment="1" applyProtection="1">
      <alignment horizontal="left" vertical="top" wrapText="1"/>
    </xf>
    <xf numFmtId="49" fontId="15" fillId="0" borderId="0" xfId="0" applyNumberFormat="1" applyFont="1" applyAlignment="1" applyProtection="1">
      <alignment horizontal="left" vertical="top"/>
    </xf>
    <xf numFmtId="0" fontId="3" fillId="0" borderId="0" xfId="0" applyFont="1" applyAlignment="1" applyProtection="1">
      <alignment horizontal="justify"/>
    </xf>
    <xf numFmtId="4" fontId="3" fillId="0" borderId="0" xfId="0" applyNumberFormat="1" applyFont="1" applyAlignment="1" applyProtection="1">
      <alignment horizontal="right"/>
    </xf>
    <xf numFmtId="4" fontId="3" fillId="0" borderId="0" xfId="2" applyNumberFormat="1" applyFont="1" applyAlignment="1" applyProtection="1">
      <alignment horizontal="right"/>
    </xf>
    <xf numFmtId="0" fontId="3" fillId="0" borderId="0" xfId="0" applyFont="1" applyAlignment="1" applyProtection="1">
      <alignment horizontal="left" vertical="top" wrapText="1"/>
    </xf>
    <xf numFmtId="0" fontId="3" fillId="0" borderId="0" xfId="18" applyFont="1" applyAlignment="1" applyProtection="1">
      <alignment horizontal="right"/>
    </xf>
    <xf numFmtId="0" fontId="3" fillId="0" borderId="0" xfId="18" applyFont="1" applyProtection="1"/>
    <xf numFmtId="4" fontId="3" fillId="0" borderId="0" xfId="18" applyNumberFormat="1" applyFont="1" applyAlignment="1" applyProtection="1">
      <alignment horizontal="right"/>
    </xf>
    <xf numFmtId="0" fontId="3" fillId="0" borderId="0" xfId="0" applyFont="1" applyFill="1" applyAlignment="1" applyProtection="1">
      <alignment horizontal="right"/>
    </xf>
    <xf numFmtId="0" fontId="15" fillId="0" borderId="0" xfId="0" applyFont="1" applyAlignment="1" applyProtection="1">
      <alignment horizontal="left" vertical="top"/>
    </xf>
    <xf numFmtId="49" fontId="3" fillId="0" borderId="0" xfId="16" applyNumberFormat="1" applyFont="1" applyAlignment="1" applyProtection="1">
      <alignment horizontal="left" vertical="top" wrapText="1"/>
    </xf>
    <xf numFmtId="0" fontId="6" fillId="0" borderId="0" xfId="0" applyFont="1" applyAlignment="1" applyProtection="1">
      <alignment horizontal="right"/>
    </xf>
    <xf numFmtId="9" fontId="3" fillId="0" borderId="0" xfId="0" applyNumberFormat="1" applyFont="1" applyProtection="1"/>
    <xf numFmtId="0" fontId="4" fillId="0" borderId="0" xfId="0" applyFont="1" applyAlignment="1" applyProtection="1">
      <alignment horizontal="left" vertical="top" wrapText="1"/>
    </xf>
    <xf numFmtId="0" fontId="3" fillId="0" borderId="3" xfId="0" applyFont="1" applyBorder="1" applyAlignment="1" applyProtection="1">
      <alignment horizontal="left" vertical="top"/>
    </xf>
    <xf numFmtId="49" fontId="4" fillId="0" borderId="3" xfId="0" applyNumberFormat="1" applyFont="1" applyBorder="1" applyAlignment="1" applyProtection="1">
      <alignment horizontal="left" vertical="top"/>
    </xf>
    <xf numFmtId="0" fontId="3" fillId="0" borderId="3" xfId="0" applyFont="1" applyBorder="1" applyProtection="1"/>
    <xf numFmtId="4" fontId="4" fillId="0" borderId="3" xfId="0" applyNumberFormat="1" applyFont="1" applyBorder="1" applyProtection="1"/>
    <xf numFmtId="0" fontId="3" fillId="0" borderId="0" xfId="0" applyFont="1" applyAlignment="1" applyProtection="1">
      <alignment vertical="top" wrapText="1"/>
    </xf>
    <xf numFmtId="4" fontId="3" fillId="0" borderId="0" xfId="0" applyNumberFormat="1" applyFont="1" applyAlignment="1" applyProtection="1"/>
    <xf numFmtId="49" fontId="3" fillId="0" borderId="0" xfId="0" applyNumberFormat="1" applyFont="1" applyFill="1" applyAlignment="1" applyProtection="1">
      <alignment vertical="top"/>
    </xf>
    <xf numFmtId="0" fontId="4" fillId="0" borderId="4" xfId="0" applyFont="1" applyFill="1" applyBorder="1" applyAlignment="1" applyProtection="1">
      <alignment horizontal="center" vertical="center" wrapText="1"/>
    </xf>
    <xf numFmtId="4" fontId="5" fillId="0" borderId="0" xfId="0" applyNumberFormat="1" applyFont="1" applyBorder="1" applyAlignment="1" applyProtection="1">
      <alignment horizontal="right"/>
    </xf>
    <xf numFmtId="0" fontId="3" fillId="0" borderId="0" xfId="17" applyFont="1" applyAlignment="1" applyProtection="1">
      <alignment vertical="top" wrapText="1"/>
    </xf>
    <xf numFmtId="0" fontId="15" fillId="0" borderId="0" xfId="0" applyFont="1" applyAlignment="1" applyProtection="1">
      <alignment vertical="top"/>
    </xf>
    <xf numFmtId="0" fontId="3" fillId="0" borderId="0" xfId="1" applyFont="1" applyAlignment="1" applyProtection="1">
      <alignment horizontal="right"/>
    </xf>
    <xf numFmtId="0" fontId="3" fillId="0" borderId="0" xfId="1" applyFont="1" applyProtection="1"/>
    <xf numFmtId="4" fontId="3" fillId="0" borderId="0" xfId="1" applyNumberFormat="1" applyFont="1" applyAlignment="1" applyProtection="1">
      <alignment horizontal="right"/>
    </xf>
    <xf numFmtId="49" fontId="15" fillId="0" borderId="0" xfId="0" applyNumberFormat="1" applyFont="1" applyAlignment="1" applyProtection="1">
      <alignment vertical="top"/>
    </xf>
    <xf numFmtId="0" fontId="3" fillId="0" borderId="0" xfId="0" applyNumberFormat="1" applyFont="1" applyFill="1" applyBorder="1" applyAlignment="1" applyProtection="1">
      <alignment wrapText="1"/>
    </xf>
    <xf numFmtId="0" fontId="4" fillId="0" borderId="0" xfId="0" applyFont="1" applyFill="1" applyAlignment="1" applyProtection="1">
      <alignment horizontal="left"/>
    </xf>
    <xf numFmtId="2" fontId="21" fillId="0" borderId="0" xfId="0" applyNumberFormat="1" applyFont="1" applyFill="1" applyAlignment="1" applyProtection="1">
      <alignment horizontal="center" vertical="center"/>
    </xf>
    <xf numFmtId="2" fontId="3" fillId="0" borderId="0" xfId="0" applyNumberFormat="1" applyFont="1" applyFill="1" applyAlignment="1" applyProtection="1">
      <alignment horizontal="center" vertical="center"/>
    </xf>
    <xf numFmtId="4" fontId="3" fillId="0" borderId="0" xfId="0" applyNumberFormat="1" applyFont="1" applyFill="1" applyAlignment="1" applyProtection="1">
      <alignment horizontal="center" vertical="center"/>
    </xf>
    <xf numFmtId="0" fontId="3" fillId="4" borderId="0" xfId="0" applyFont="1" applyFill="1" applyBorder="1" applyAlignment="1" applyProtection="1">
      <alignment horizontal="right"/>
    </xf>
    <xf numFmtId="0" fontId="4" fillId="0" borderId="21" xfId="13" applyFont="1" applyFill="1" applyBorder="1" applyAlignment="1" applyProtection="1">
      <alignment horizontal="center" vertical="center"/>
    </xf>
    <xf numFmtId="4" fontId="4" fillId="0" borderId="21" xfId="13" applyNumberFormat="1" applyFont="1" applyBorder="1" applyAlignment="1" applyProtection="1">
      <alignment horizontal="right" vertical="center"/>
    </xf>
    <xf numFmtId="4" fontId="4" fillId="0" borderId="6" xfId="2" applyNumberFormat="1" applyFont="1" applyFill="1" applyBorder="1" applyAlignment="1" applyProtection="1">
      <alignment horizontal="right" vertical="center"/>
    </xf>
    <xf numFmtId="0" fontId="28" fillId="0" borderId="0" xfId="0" applyFont="1" applyFill="1" applyProtection="1"/>
    <xf numFmtId="0" fontId="29" fillId="0" borderId="0" xfId="0" applyFont="1" applyFill="1" applyProtection="1"/>
    <xf numFmtId="0" fontId="3" fillId="0" borderId="0" xfId="0" applyFont="1" applyFill="1" applyAlignment="1" applyProtection="1"/>
    <xf numFmtId="49" fontId="5" fillId="0" borderId="14" xfId="0" applyNumberFormat="1" applyFont="1" applyBorder="1" applyAlignment="1" applyProtection="1">
      <alignment vertical="top"/>
    </xf>
    <xf numFmtId="49" fontId="5" fillId="0" borderId="0" xfId="0" applyNumberFormat="1" applyFont="1" applyProtection="1"/>
    <xf numFmtId="0" fontId="5" fillId="0" borderId="14" xfId="0" applyFont="1" applyBorder="1" applyAlignment="1" applyProtection="1">
      <alignment vertical="top" wrapText="1"/>
    </xf>
    <xf numFmtId="0" fontId="22" fillId="0" borderId="14" xfId="0" applyFont="1" applyBorder="1" applyAlignment="1" applyProtection="1">
      <alignment vertical="top" wrapText="1"/>
    </xf>
    <xf numFmtId="0" fontId="23" fillId="0" borderId="0" xfId="0" applyFont="1" applyAlignment="1" applyProtection="1">
      <alignment horizontal="left" vertical="center" wrapText="1"/>
    </xf>
    <xf numFmtId="0" fontId="24" fillId="0" borderId="0" xfId="0" applyFont="1" applyAlignment="1" applyProtection="1">
      <alignment horizontal="left" vertical="center" wrapText="1"/>
    </xf>
    <xf numFmtId="0" fontId="1" fillId="0" borderId="0" xfId="0" applyFont="1" applyAlignment="1" applyProtection="1">
      <alignment horizontal="left" wrapText="1"/>
    </xf>
    <xf numFmtId="0" fontId="26" fillId="0" borderId="19"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4" fillId="0" borderId="0" xfId="0" applyFont="1" applyFill="1" applyAlignment="1" applyProtection="1">
      <alignment horizontal="left" vertical="top"/>
    </xf>
    <xf numFmtId="0" fontId="4" fillId="5" borderId="0" xfId="0" applyFont="1" applyFill="1" applyAlignment="1" applyProtection="1">
      <alignment horizontal="left" vertical="top" wrapText="1"/>
    </xf>
    <xf numFmtId="0" fontId="4" fillId="5" borderId="0" xfId="0" applyFont="1" applyFill="1" applyAlignment="1" applyProtection="1">
      <alignment horizontal="left" vertical="top"/>
    </xf>
    <xf numFmtId="0" fontId="4" fillId="3" borderId="6" xfId="13"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4" fillId="0" borderId="6" xfId="0" applyFont="1" applyFill="1" applyBorder="1" applyAlignment="1" applyProtection="1">
      <alignment horizontal="right"/>
    </xf>
    <xf numFmtId="0" fontId="4" fillId="0" borderId="13"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4" fontId="3" fillId="0" borderId="7" xfId="0" applyNumberFormat="1" applyFont="1" applyFill="1" applyBorder="1" applyAlignment="1" applyProtection="1">
      <alignment horizontal="left" vertical="center"/>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49" fontId="4" fillId="0" borderId="3" xfId="0" applyNumberFormat="1" applyFont="1" applyBorder="1" applyAlignment="1" applyProtection="1">
      <alignment horizontal="right" vertical="center" wrapText="1"/>
    </xf>
    <xf numFmtId="0" fontId="4" fillId="0" borderId="3" xfId="0" applyFont="1" applyBorder="1" applyAlignment="1" applyProtection="1">
      <alignment horizontal="right" vertical="top"/>
    </xf>
    <xf numFmtId="49" fontId="4" fillId="0" borderId="0" xfId="0" applyNumberFormat="1" applyFont="1" applyBorder="1" applyAlignment="1" applyProtection="1">
      <alignment horizontal="left" vertical="center" wrapText="1"/>
    </xf>
    <xf numFmtId="0" fontId="4" fillId="0" borderId="0" xfId="0" applyFont="1" applyAlignment="1" applyProtection="1">
      <alignment horizontal="left"/>
    </xf>
    <xf numFmtId="0" fontId="4" fillId="0" borderId="1" xfId="0" applyFont="1" applyBorder="1" applyAlignment="1" applyProtection="1">
      <alignment horizontal="left"/>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4" fillId="0" borderId="6" xfId="13" applyFont="1" applyBorder="1" applyAlignment="1" applyProtection="1">
      <alignment vertical="center" wrapText="1"/>
    </xf>
    <xf numFmtId="0" fontId="3" fillId="0" borderId="6" xfId="13" applyFont="1" applyBorder="1" applyAlignment="1" applyProtection="1">
      <alignment vertical="center" wrapText="1"/>
    </xf>
    <xf numFmtId="0" fontId="3" fillId="0" borderId="6" xfId="13" applyFont="1" applyBorder="1" applyAlignment="1" applyProtection="1">
      <alignment vertical="center"/>
    </xf>
    <xf numFmtId="0" fontId="4" fillId="0" borderId="6" xfId="13" applyFont="1" applyBorder="1" applyAlignment="1" applyProtection="1">
      <alignment horizontal="left" vertical="center" wrapText="1"/>
    </xf>
    <xf numFmtId="0" fontId="4" fillId="0" borderId="18" xfId="0" applyFont="1" applyFill="1" applyBorder="1" applyAlignment="1" applyProtection="1">
      <alignment horizontal="left" vertical="top"/>
    </xf>
    <xf numFmtId="0" fontId="4" fillId="0" borderId="7" xfId="0" applyFont="1" applyFill="1" applyBorder="1" applyAlignment="1" applyProtection="1">
      <alignment horizontal="right"/>
    </xf>
    <xf numFmtId="0" fontId="4" fillId="0" borderId="8" xfId="0" applyFont="1" applyFill="1" applyBorder="1" applyAlignment="1" applyProtection="1">
      <alignment horizontal="right"/>
    </xf>
    <xf numFmtId="0" fontId="4" fillId="0" borderId="9" xfId="0" applyFont="1" applyFill="1" applyBorder="1" applyAlignment="1" applyProtection="1">
      <alignment horizontal="right"/>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19">
    <cellStyle name="Navadno" xfId="0" builtinId="0"/>
    <cellStyle name="Navadno 15" xfId="3"/>
    <cellStyle name="Navadno 16" xfId="4"/>
    <cellStyle name="Navadno 2 50" xfId="5"/>
    <cellStyle name="Navadno 49" xfId="6"/>
    <cellStyle name="Navadno 50" xfId="7"/>
    <cellStyle name="Navadno 51" xfId="11"/>
    <cellStyle name="Navadno 52" xfId="9"/>
    <cellStyle name="Navadno 53" xfId="10"/>
    <cellStyle name="Navadno 54" xfId="8"/>
    <cellStyle name="Navadno_POPIS DEL ZA GRADBENA DELA ILOVICA1" xfId="13"/>
    <cellStyle name="Normal_N36023 (2)" xfId="1"/>
    <cellStyle name="Normal_N36023 (2)_popisi_plin_1bar_20090805" xfId="18"/>
    <cellStyle name="Normal_PL_SD" xfId="17"/>
    <cellStyle name="Normal_PL_SD_popisi_plin_1bar_20090805" xfId="16"/>
    <cellStyle name="Normal_SP" xfId="15"/>
    <cellStyle name="Pojasnjevalno besedilo 2" xfId="12"/>
    <cellStyle name="Valuta" xfId="2" builtinId="4"/>
    <cellStyle name="Valuta 2"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_2005\Ostalo%202005\Popisi%202005\plin\popisi_plin_SD_100%20mbar_2005-08-30.xl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hl.si\dfs\JPE\home\joze.kozamernik\A-Moje%20prejete%20datoteke\NADZOR\RAZPISI\razpisi-2020\trubarjeva-letaliska-rozna\SD_PO_poc%20&#353;kofljica%20&#8211;%20brez%20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_SD"/>
      <sheetName val="plinovodi_SD(100mbar)"/>
      <sheetName val="PP_SD(100mbar)"/>
      <sheetName val="HPR_SD_stara verzija"/>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_SD"/>
      <sheetName val="S-2321_SD"/>
      <sheetName val="S-2322_SD"/>
      <sheetName val="S-2323_SD"/>
      <sheetName val="S-2325_SD"/>
      <sheetName val="S-2328_SD"/>
      <sheetName val="PP_SD"/>
    </sheetNames>
    <sheetDataSet>
      <sheetData sheetId="0"/>
      <sheetData sheetId="1"/>
      <sheetData sheetId="2"/>
      <sheetData sheetId="3"/>
      <sheetData sheetId="4"/>
      <sheetData sheetId="5"/>
      <sheetData sheetId="6">
        <row r="7">
          <cell r="C7">
            <v>16</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5"/>
  <sheetViews>
    <sheetView zoomScaleNormal="100" zoomScaleSheetLayoutView="112" workbookViewId="0">
      <selection activeCell="G26" sqref="G26"/>
    </sheetView>
  </sheetViews>
  <sheetFormatPr defaultRowHeight="12.75" x14ac:dyDescent="0.2"/>
  <cols>
    <col min="1" max="1" width="11.140625" customWidth="1"/>
    <col min="2" max="2" width="13.5703125" customWidth="1"/>
    <col min="6" max="6" width="19.140625" customWidth="1"/>
    <col min="7" max="7" width="19.5703125" customWidth="1"/>
    <col min="258" max="258" width="16.140625" customWidth="1"/>
    <col min="262" max="262" width="15.5703125" customWidth="1"/>
    <col min="263" max="263" width="21" customWidth="1"/>
    <col min="514" max="514" width="16.140625" customWidth="1"/>
    <col min="518" max="518" width="15.5703125" customWidth="1"/>
    <col min="519" max="519" width="21" customWidth="1"/>
    <col min="770" max="770" width="16.140625" customWidth="1"/>
    <col min="774" max="774" width="15.5703125" customWidth="1"/>
    <col min="775" max="775" width="21" customWidth="1"/>
    <col min="1026" max="1026" width="16.140625" customWidth="1"/>
    <col min="1030" max="1030" width="15.5703125" customWidth="1"/>
    <col min="1031" max="1031" width="21" customWidth="1"/>
    <col min="1282" max="1282" width="16.140625" customWidth="1"/>
    <col min="1286" max="1286" width="15.5703125" customWidth="1"/>
    <col min="1287" max="1287" width="21" customWidth="1"/>
    <col min="1538" max="1538" width="16.140625" customWidth="1"/>
    <col min="1542" max="1542" width="15.5703125" customWidth="1"/>
    <col min="1543" max="1543" width="21" customWidth="1"/>
    <col min="1794" max="1794" width="16.140625" customWidth="1"/>
    <col min="1798" max="1798" width="15.5703125" customWidth="1"/>
    <col min="1799" max="1799" width="21" customWidth="1"/>
    <col min="2050" max="2050" width="16.140625" customWidth="1"/>
    <col min="2054" max="2054" width="15.5703125" customWidth="1"/>
    <col min="2055" max="2055" width="21" customWidth="1"/>
    <col min="2306" max="2306" width="16.140625" customWidth="1"/>
    <col min="2310" max="2310" width="15.5703125" customWidth="1"/>
    <col min="2311" max="2311" width="21" customWidth="1"/>
    <col min="2562" max="2562" width="16.140625" customWidth="1"/>
    <col min="2566" max="2566" width="15.5703125" customWidth="1"/>
    <col min="2567" max="2567" width="21" customWidth="1"/>
    <col min="2818" max="2818" width="16.140625" customWidth="1"/>
    <col min="2822" max="2822" width="15.5703125" customWidth="1"/>
    <col min="2823" max="2823" width="21" customWidth="1"/>
    <col min="3074" max="3074" width="16.140625" customWidth="1"/>
    <col min="3078" max="3078" width="15.5703125" customWidth="1"/>
    <col min="3079" max="3079" width="21" customWidth="1"/>
    <col min="3330" max="3330" width="16.140625" customWidth="1"/>
    <col min="3334" max="3334" width="15.5703125" customWidth="1"/>
    <col min="3335" max="3335" width="21" customWidth="1"/>
    <col min="3586" max="3586" width="16.140625" customWidth="1"/>
    <col min="3590" max="3590" width="15.5703125" customWidth="1"/>
    <col min="3591" max="3591" width="21" customWidth="1"/>
    <col min="3842" max="3842" width="16.140625" customWidth="1"/>
    <col min="3846" max="3846" width="15.5703125" customWidth="1"/>
    <col min="3847" max="3847" width="21" customWidth="1"/>
    <col min="4098" max="4098" width="16.140625" customWidth="1"/>
    <col min="4102" max="4102" width="15.5703125" customWidth="1"/>
    <col min="4103" max="4103" width="21" customWidth="1"/>
    <col min="4354" max="4354" width="16.140625" customWidth="1"/>
    <col min="4358" max="4358" width="15.5703125" customWidth="1"/>
    <col min="4359" max="4359" width="21" customWidth="1"/>
    <col min="4610" max="4610" width="16.140625" customWidth="1"/>
    <col min="4614" max="4614" width="15.5703125" customWidth="1"/>
    <col min="4615" max="4615" width="21" customWidth="1"/>
    <col min="4866" max="4866" width="16.140625" customWidth="1"/>
    <col min="4870" max="4870" width="15.5703125" customWidth="1"/>
    <col min="4871" max="4871" width="21" customWidth="1"/>
    <col min="5122" max="5122" width="16.140625" customWidth="1"/>
    <col min="5126" max="5126" width="15.5703125" customWidth="1"/>
    <col min="5127" max="5127" width="21" customWidth="1"/>
    <col min="5378" max="5378" width="16.140625" customWidth="1"/>
    <col min="5382" max="5382" width="15.5703125" customWidth="1"/>
    <col min="5383" max="5383" width="21" customWidth="1"/>
    <col min="5634" max="5634" width="16.140625" customWidth="1"/>
    <col min="5638" max="5638" width="15.5703125" customWidth="1"/>
    <col min="5639" max="5639" width="21" customWidth="1"/>
    <col min="5890" max="5890" width="16.140625" customWidth="1"/>
    <col min="5894" max="5894" width="15.5703125" customWidth="1"/>
    <col min="5895" max="5895" width="21" customWidth="1"/>
    <col min="6146" max="6146" width="16.140625" customWidth="1"/>
    <col min="6150" max="6150" width="15.5703125" customWidth="1"/>
    <col min="6151" max="6151" width="21" customWidth="1"/>
    <col min="6402" max="6402" width="16.140625" customWidth="1"/>
    <col min="6406" max="6406" width="15.5703125" customWidth="1"/>
    <col min="6407" max="6407" width="21" customWidth="1"/>
    <col min="6658" max="6658" width="16.140625" customWidth="1"/>
    <col min="6662" max="6662" width="15.5703125" customWidth="1"/>
    <col min="6663" max="6663" width="21" customWidth="1"/>
    <col min="6914" max="6914" width="16.140625" customWidth="1"/>
    <col min="6918" max="6918" width="15.5703125" customWidth="1"/>
    <col min="6919" max="6919" width="21" customWidth="1"/>
    <col min="7170" max="7170" width="16.140625" customWidth="1"/>
    <col min="7174" max="7174" width="15.5703125" customWidth="1"/>
    <col min="7175" max="7175" width="21" customWidth="1"/>
    <col min="7426" max="7426" width="16.140625" customWidth="1"/>
    <col min="7430" max="7430" width="15.5703125" customWidth="1"/>
    <col min="7431" max="7431" width="21" customWidth="1"/>
    <col min="7682" max="7682" width="16.140625" customWidth="1"/>
    <col min="7686" max="7686" width="15.5703125" customWidth="1"/>
    <col min="7687" max="7687" width="21" customWidth="1"/>
    <col min="7938" max="7938" width="16.140625" customWidth="1"/>
    <col min="7942" max="7942" width="15.5703125" customWidth="1"/>
    <col min="7943" max="7943" width="21" customWidth="1"/>
    <col min="8194" max="8194" width="16.140625" customWidth="1"/>
    <col min="8198" max="8198" width="15.5703125" customWidth="1"/>
    <col min="8199" max="8199" width="21" customWidth="1"/>
    <col min="8450" max="8450" width="16.140625" customWidth="1"/>
    <col min="8454" max="8454" width="15.5703125" customWidth="1"/>
    <col min="8455" max="8455" width="21" customWidth="1"/>
    <col min="8706" max="8706" width="16.140625" customWidth="1"/>
    <col min="8710" max="8710" width="15.5703125" customWidth="1"/>
    <col min="8711" max="8711" width="21" customWidth="1"/>
    <col min="8962" max="8962" width="16.140625" customWidth="1"/>
    <col min="8966" max="8966" width="15.5703125" customWidth="1"/>
    <col min="8967" max="8967" width="21" customWidth="1"/>
    <col min="9218" max="9218" width="16.140625" customWidth="1"/>
    <col min="9222" max="9222" width="15.5703125" customWidth="1"/>
    <col min="9223" max="9223" width="21" customWidth="1"/>
    <col min="9474" max="9474" width="16.140625" customWidth="1"/>
    <col min="9478" max="9478" width="15.5703125" customWidth="1"/>
    <col min="9479" max="9479" width="21" customWidth="1"/>
    <col min="9730" max="9730" width="16.140625" customWidth="1"/>
    <col min="9734" max="9734" width="15.5703125" customWidth="1"/>
    <col min="9735" max="9735" width="21" customWidth="1"/>
    <col min="9986" max="9986" width="16.140625" customWidth="1"/>
    <col min="9990" max="9990" width="15.5703125" customWidth="1"/>
    <col min="9991" max="9991" width="21" customWidth="1"/>
    <col min="10242" max="10242" width="16.140625" customWidth="1"/>
    <col min="10246" max="10246" width="15.5703125" customWidth="1"/>
    <col min="10247" max="10247" width="21" customWidth="1"/>
    <col min="10498" max="10498" width="16.140625" customWidth="1"/>
    <col min="10502" max="10502" width="15.5703125" customWidth="1"/>
    <col min="10503" max="10503" width="21" customWidth="1"/>
    <col min="10754" max="10754" width="16.140625" customWidth="1"/>
    <col min="10758" max="10758" width="15.5703125" customWidth="1"/>
    <col min="10759" max="10759" width="21" customWidth="1"/>
    <col min="11010" max="11010" width="16.140625" customWidth="1"/>
    <col min="11014" max="11014" width="15.5703125" customWidth="1"/>
    <col min="11015" max="11015" width="21" customWidth="1"/>
    <col min="11266" max="11266" width="16.140625" customWidth="1"/>
    <col min="11270" max="11270" width="15.5703125" customWidth="1"/>
    <col min="11271" max="11271" width="21" customWidth="1"/>
    <col min="11522" max="11522" width="16.140625" customWidth="1"/>
    <col min="11526" max="11526" width="15.5703125" customWidth="1"/>
    <col min="11527" max="11527" width="21" customWidth="1"/>
    <col min="11778" max="11778" width="16.140625" customWidth="1"/>
    <col min="11782" max="11782" width="15.5703125" customWidth="1"/>
    <col min="11783" max="11783" width="21" customWidth="1"/>
    <col min="12034" max="12034" width="16.140625" customWidth="1"/>
    <col min="12038" max="12038" width="15.5703125" customWidth="1"/>
    <col min="12039" max="12039" width="21" customWidth="1"/>
    <col min="12290" max="12290" width="16.140625" customWidth="1"/>
    <col min="12294" max="12294" width="15.5703125" customWidth="1"/>
    <col min="12295" max="12295" width="21" customWidth="1"/>
    <col min="12546" max="12546" width="16.140625" customWidth="1"/>
    <col min="12550" max="12550" width="15.5703125" customWidth="1"/>
    <col min="12551" max="12551" width="21" customWidth="1"/>
    <col min="12802" max="12802" width="16.140625" customWidth="1"/>
    <col min="12806" max="12806" width="15.5703125" customWidth="1"/>
    <col min="12807" max="12807" width="21" customWidth="1"/>
    <col min="13058" max="13058" width="16.140625" customWidth="1"/>
    <col min="13062" max="13062" width="15.5703125" customWidth="1"/>
    <col min="13063" max="13063" width="21" customWidth="1"/>
    <col min="13314" max="13314" width="16.140625" customWidth="1"/>
    <col min="13318" max="13318" width="15.5703125" customWidth="1"/>
    <col min="13319" max="13319" width="21" customWidth="1"/>
    <col min="13570" max="13570" width="16.140625" customWidth="1"/>
    <col min="13574" max="13574" width="15.5703125" customWidth="1"/>
    <col min="13575" max="13575" width="21" customWidth="1"/>
    <col min="13826" max="13826" width="16.140625" customWidth="1"/>
    <col min="13830" max="13830" width="15.5703125" customWidth="1"/>
    <col min="13831" max="13831" width="21" customWidth="1"/>
    <col min="14082" max="14082" width="16.140625" customWidth="1"/>
    <col min="14086" max="14086" width="15.5703125" customWidth="1"/>
    <col min="14087" max="14087" width="21" customWidth="1"/>
    <col min="14338" max="14338" width="16.140625" customWidth="1"/>
    <col min="14342" max="14342" width="15.5703125" customWidth="1"/>
    <col min="14343" max="14343" width="21" customWidth="1"/>
    <col min="14594" max="14594" width="16.140625" customWidth="1"/>
    <col min="14598" max="14598" width="15.5703125" customWidth="1"/>
    <col min="14599" max="14599" width="21" customWidth="1"/>
    <col min="14850" max="14850" width="16.140625" customWidth="1"/>
    <col min="14854" max="14854" width="15.5703125" customWidth="1"/>
    <col min="14855" max="14855" width="21" customWidth="1"/>
    <col min="15106" max="15106" width="16.140625" customWidth="1"/>
    <col min="15110" max="15110" width="15.5703125" customWidth="1"/>
    <col min="15111" max="15111" width="21" customWidth="1"/>
    <col min="15362" max="15362" width="16.140625" customWidth="1"/>
    <col min="15366" max="15366" width="15.5703125" customWidth="1"/>
    <col min="15367" max="15367" width="21" customWidth="1"/>
    <col min="15618" max="15618" width="16.140625" customWidth="1"/>
    <col min="15622" max="15622" width="15.5703125" customWidth="1"/>
    <col min="15623" max="15623" width="21" customWidth="1"/>
    <col min="15874" max="15874" width="16.140625" customWidth="1"/>
    <col min="15878" max="15878" width="15.5703125" customWidth="1"/>
    <col min="15879" max="15879" width="21" customWidth="1"/>
    <col min="16130" max="16130" width="16.140625" customWidth="1"/>
    <col min="16134" max="16134" width="15.5703125" customWidth="1"/>
    <col min="16135" max="16135" width="21" customWidth="1"/>
  </cols>
  <sheetData>
    <row r="1" spans="1:7" ht="35.25" customHeight="1" x14ac:dyDescent="0.2">
      <c r="A1" s="373"/>
      <c r="B1" s="373"/>
      <c r="C1" s="472" t="s">
        <v>617</v>
      </c>
      <c r="D1" s="473"/>
      <c r="E1" s="473"/>
      <c r="F1" s="473"/>
      <c r="G1" s="474"/>
    </row>
    <row r="2" spans="1:7" ht="26.25" x14ac:dyDescent="0.2">
      <c r="A2" s="373"/>
      <c r="B2" s="373"/>
      <c r="C2" s="374"/>
      <c r="D2" s="375"/>
      <c r="E2" s="375"/>
      <c r="F2" s="375"/>
    </row>
    <row r="3" spans="1:7" ht="29.25" customHeight="1" x14ac:dyDescent="0.25">
      <c r="A3" s="373"/>
      <c r="C3" s="469" t="s">
        <v>652</v>
      </c>
      <c r="D3" s="375"/>
      <c r="E3" s="375"/>
      <c r="F3" s="375"/>
      <c r="G3" s="375"/>
    </row>
    <row r="4" spans="1:7" ht="26.25" customHeight="1" x14ac:dyDescent="0.25">
      <c r="A4" s="376"/>
      <c r="B4" s="377"/>
      <c r="D4" s="279"/>
      <c r="E4" s="279"/>
      <c r="F4" s="279"/>
      <c r="G4" s="378"/>
    </row>
    <row r="5" spans="1:7" ht="40.5" x14ac:dyDescent="0.2">
      <c r="A5" s="379" t="s">
        <v>618</v>
      </c>
      <c r="B5" s="379" t="s">
        <v>619</v>
      </c>
      <c r="C5" s="475" t="s">
        <v>620</v>
      </c>
      <c r="D5" s="476"/>
      <c r="E5" s="476"/>
      <c r="F5" s="476"/>
      <c r="G5" s="380" t="s">
        <v>621</v>
      </c>
    </row>
    <row r="6" spans="1:7" ht="33" customHeight="1" x14ac:dyDescent="0.2">
      <c r="A6" s="468" t="s">
        <v>646</v>
      </c>
      <c r="B6" s="381" t="s">
        <v>623</v>
      </c>
      <c r="C6" s="470" t="s">
        <v>633</v>
      </c>
      <c r="D6" s="471"/>
      <c r="E6" s="471"/>
      <c r="F6" s="471"/>
      <c r="G6" s="382">
        <f>'1-SKLOP'!G13</f>
        <v>0</v>
      </c>
    </row>
    <row r="7" spans="1:7" ht="19.5" customHeight="1" x14ac:dyDescent="0.2">
      <c r="A7" s="468" t="s">
        <v>647</v>
      </c>
      <c r="B7" s="381" t="s">
        <v>624</v>
      </c>
      <c r="C7" s="470" t="s">
        <v>632</v>
      </c>
      <c r="D7" s="471"/>
      <c r="E7" s="471"/>
      <c r="F7" s="471"/>
      <c r="G7" s="382">
        <f>'2-SKLOP'!F5</f>
        <v>0</v>
      </c>
    </row>
    <row r="8" spans="1:7" ht="36.75" customHeight="1" x14ac:dyDescent="0.2">
      <c r="A8" s="468" t="s">
        <v>648</v>
      </c>
      <c r="B8" s="381" t="s">
        <v>625</v>
      </c>
      <c r="C8" s="470" t="s">
        <v>631</v>
      </c>
      <c r="D8" s="471"/>
      <c r="E8" s="471"/>
      <c r="F8" s="471"/>
      <c r="G8" s="382">
        <f>'3-SKLOP'!G6</f>
        <v>0</v>
      </c>
    </row>
    <row r="9" spans="1:7" ht="32.25" customHeight="1" x14ac:dyDescent="0.2">
      <c r="A9" s="468" t="s">
        <v>649</v>
      </c>
      <c r="B9" s="381" t="s">
        <v>626</v>
      </c>
      <c r="C9" s="470" t="s">
        <v>630</v>
      </c>
      <c r="D9" s="471"/>
      <c r="E9" s="471"/>
      <c r="F9" s="471"/>
      <c r="G9" s="382">
        <f>'4-SKLOP'!G6</f>
        <v>0</v>
      </c>
    </row>
    <row r="10" spans="1:7" ht="32.25" customHeight="1" x14ac:dyDescent="0.2">
      <c r="A10" s="468" t="s">
        <v>650</v>
      </c>
      <c r="B10" s="381" t="s">
        <v>627</v>
      </c>
      <c r="C10" s="470" t="s">
        <v>634</v>
      </c>
      <c r="D10" s="471"/>
      <c r="E10" s="471"/>
      <c r="F10" s="471"/>
      <c r="G10" s="382">
        <f>'5. SKLOP'!G6</f>
        <v>0</v>
      </c>
    </row>
    <row r="11" spans="1:7" ht="48.75" customHeight="1" x14ac:dyDescent="0.2">
      <c r="A11" s="468" t="s">
        <v>651</v>
      </c>
      <c r="B11" s="381" t="s">
        <v>628</v>
      </c>
      <c r="C11" s="470" t="s">
        <v>629</v>
      </c>
      <c r="D11" s="471"/>
      <c r="E11" s="471"/>
      <c r="F11" s="471"/>
      <c r="G11" s="382">
        <f>'6. SKLOP'!G6</f>
        <v>0</v>
      </c>
    </row>
    <row r="12" spans="1:7" ht="17.25" customHeight="1" thickBot="1" x14ac:dyDescent="0.25"/>
    <row r="13" spans="1:7" ht="18.75" thickBot="1" x14ac:dyDescent="0.3">
      <c r="A13" s="376" t="s">
        <v>622</v>
      </c>
      <c r="B13" s="377"/>
      <c r="D13" s="279"/>
      <c r="E13" s="279"/>
      <c r="F13" s="279"/>
      <c r="G13" s="383">
        <f>SUM(G6:G12)</f>
        <v>0</v>
      </c>
    </row>
    <row r="15" spans="1:7" s="384" customFormat="1" ht="18" x14ac:dyDescent="0.25">
      <c r="A15"/>
      <c r="B15"/>
      <c r="C15"/>
      <c r="D15"/>
      <c r="E15"/>
      <c r="F15"/>
      <c r="G15"/>
    </row>
  </sheetData>
  <sheetProtection password="CF65" sheet="1" objects="1" scenarios="1"/>
  <mergeCells count="8">
    <mergeCell ref="C10:F10"/>
    <mergeCell ref="C11:F11"/>
    <mergeCell ref="C1:G1"/>
    <mergeCell ref="C5:F5"/>
    <mergeCell ref="C6:F6"/>
    <mergeCell ref="C7:F7"/>
    <mergeCell ref="C8:F8"/>
    <mergeCell ref="C9:F9"/>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opLeftCell="A9" zoomScaleNormal="100" zoomScaleSheetLayoutView="100" workbookViewId="0">
      <selection activeCell="E24" sqref="E24"/>
    </sheetView>
  </sheetViews>
  <sheetFormatPr defaultColWidth="9.140625" defaultRowHeight="12.75" x14ac:dyDescent="0.2"/>
  <cols>
    <col min="1" max="1" width="5.7109375" style="77" customWidth="1"/>
    <col min="2" max="2" width="50.7109375" style="19" customWidth="1"/>
    <col min="3" max="3" width="7.7109375" style="294" customWidth="1"/>
    <col min="4" max="4" width="4.7109375" style="62" customWidth="1"/>
    <col min="5" max="5" width="10.140625" style="81" customWidth="1"/>
    <col min="6" max="6" width="12.7109375" style="81" customWidth="1"/>
    <col min="7" max="16384" width="9.140625" style="62"/>
  </cols>
  <sheetData>
    <row r="1" spans="1:6" x14ac:dyDescent="0.2">
      <c r="A1" s="14" t="s">
        <v>382</v>
      </c>
      <c r="B1" s="59" t="s">
        <v>124</v>
      </c>
      <c r="C1" s="269"/>
      <c r="D1" s="270"/>
      <c r="E1" s="271"/>
      <c r="F1" s="271"/>
    </row>
    <row r="2" spans="1:6" x14ac:dyDescent="0.2">
      <c r="A2" s="14" t="s">
        <v>383</v>
      </c>
      <c r="B2" s="59" t="s">
        <v>24</v>
      </c>
      <c r="C2" s="269"/>
      <c r="D2" s="270"/>
      <c r="E2" s="271"/>
      <c r="F2" s="271"/>
    </row>
    <row r="3" spans="1:6" x14ac:dyDescent="0.2">
      <c r="A3" s="14" t="s">
        <v>368</v>
      </c>
      <c r="B3" s="59" t="s">
        <v>636</v>
      </c>
      <c r="C3" s="269"/>
      <c r="D3" s="270"/>
      <c r="E3" s="271"/>
      <c r="F3" s="271"/>
    </row>
    <row r="4" spans="1:6" x14ac:dyDescent="0.2">
      <c r="A4" s="272"/>
      <c r="B4" s="59"/>
      <c r="C4" s="269"/>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275"/>
      <c r="D6" s="276"/>
      <c r="E6" s="277"/>
      <c r="F6" s="277"/>
    </row>
    <row r="7" spans="1:6" ht="15.75" x14ac:dyDescent="0.25">
      <c r="A7" s="94">
        <f>COUNT(A6+1)</f>
        <v>1</v>
      </c>
      <c r="B7" s="184" t="s">
        <v>385</v>
      </c>
      <c r="C7" s="278"/>
      <c r="D7" s="279"/>
      <c r="E7" s="280"/>
      <c r="F7" s="280"/>
    </row>
    <row r="8" spans="1:6" ht="25.5" x14ac:dyDescent="0.2">
      <c r="A8" s="94"/>
      <c r="B8" s="187" t="s">
        <v>386</v>
      </c>
      <c r="C8" s="281"/>
      <c r="D8" s="185"/>
      <c r="E8" s="186"/>
      <c r="F8" s="186"/>
    </row>
    <row r="9" spans="1:6" ht="14.25" x14ac:dyDescent="0.2">
      <c r="A9" s="94"/>
      <c r="B9" s="188" t="s">
        <v>387</v>
      </c>
      <c r="C9" s="282">
        <v>91</v>
      </c>
      <c r="D9" s="189" t="s">
        <v>8</v>
      </c>
      <c r="E9" s="101"/>
      <c r="F9" s="102">
        <f>C9*E9</f>
        <v>0</v>
      </c>
    </row>
    <row r="10" spans="1:6" x14ac:dyDescent="0.2">
      <c r="A10" s="94"/>
      <c r="B10" s="188"/>
      <c r="C10" s="282"/>
      <c r="D10" s="189"/>
      <c r="E10" s="189"/>
      <c r="F10" s="102"/>
    </row>
    <row r="11" spans="1:6" x14ac:dyDescent="0.2">
      <c r="A11" s="125"/>
      <c r="B11" s="285"/>
      <c r="C11" s="284"/>
      <c r="D11" s="286"/>
      <c r="E11" s="129"/>
      <c r="F11" s="129"/>
    </row>
    <row r="12" spans="1:6" ht="14.25" x14ac:dyDescent="0.2">
      <c r="A12" s="287">
        <f>COUNT($A$7:A11)+1</f>
        <v>2</v>
      </c>
      <c r="B12" s="184" t="s">
        <v>392</v>
      </c>
      <c r="C12" s="282"/>
      <c r="D12" s="185"/>
      <c r="E12" s="186"/>
      <c r="F12" s="186"/>
    </row>
    <row r="13" spans="1:6" ht="14.25" x14ac:dyDescent="0.2">
      <c r="A13" s="94"/>
      <c r="B13" s="192" t="s">
        <v>393</v>
      </c>
      <c r="C13" s="282"/>
      <c r="D13" s="185"/>
      <c r="E13" s="186"/>
      <c r="F13" s="186"/>
    </row>
    <row r="14" spans="1:6" x14ac:dyDescent="0.2">
      <c r="A14" s="94"/>
      <c r="B14" s="188" t="s">
        <v>417</v>
      </c>
      <c r="C14" s="282">
        <v>1</v>
      </c>
      <c r="D14" s="185" t="s">
        <v>1</v>
      </c>
      <c r="E14" s="101"/>
      <c r="F14" s="102">
        <f t="shared" ref="F14" si="0">C14*E14</f>
        <v>0</v>
      </c>
    </row>
    <row r="15" spans="1:6" x14ac:dyDescent="0.2">
      <c r="A15" s="103"/>
      <c r="B15" s="190"/>
      <c r="C15" s="283"/>
      <c r="D15" s="193"/>
      <c r="E15" s="87"/>
      <c r="F15" s="87"/>
    </row>
    <row r="16" spans="1:6" x14ac:dyDescent="0.2">
      <c r="A16" s="125"/>
      <c r="B16" s="21"/>
      <c r="C16" s="284"/>
      <c r="D16" s="182"/>
      <c r="E16" s="183"/>
      <c r="F16" s="183"/>
    </row>
    <row r="17" spans="1:6" x14ac:dyDescent="0.2">
      <c r="A17" s="287">
        <f>COUNT($A$7:A16)+1</f>
        <v>3</v>
      </c>
      <c r="B17" s="184" t="s">
        <v>598</v>
      </c>
      <c r="C17" s="282"/>
      <c r="D17" s="185"/>
      <c r="E17" s="186"/>
      <c r="F17" s="186"/>
    </row>
    <row r="18" spans="1:6" x14ac:dyDescent="0.2">
      <c r="A18" s="94"/>
      <c r="B18" s="192" t="s">
        <v>597</v>
      </c>
      <c r="C18" s="282"/>
      <c r="D18" s="185"/>
      <c r="E18" s="186"/>
      <c r="F18" s="186"/>
    </row>
    <row r="19" spans="1:6" x14ac:dyDescent="0.2">
      <c r="A19" s="287"/>
      <c r="B19" s="188" t="s">
        <v>616</v>
      </c>
      <c r="C19" s="282">
        <v>1</v>
      </c>
      <c r="D19" s="185" t="s">
        <v>1</v>
      </c>
      <c r="E19" s="101"/>
      <c r="F19" s="102">
        <f t="shared" ref="F19" si="1">C19*E19</f>
        <v>0</v>
      </c>
    </row>
    <row r="20" spans="1:6" x14ac:dyDescent="0.2">
      <c r="A20" s="103"/>
      <c r="B20" s="190"/>
      <c r="C20" s="283"/>
      <c r="D20" s="193"/>
      <c r="E20" s="87"/>
      <c r="F20" s="87"/>
    </row>
    <row r="21" spans="1:6" x14ac:dyDescent="0.2">
      <c r="A21" s="288"/>
      <c r="B21" s="289"/>
      <c r="C21" s="284"/>
      <c r="D21" s="182"/>
      <c r="E21" s="183"/>
      <c r="F21" s="183"/>
    </row>
    <row r="22" spans="1:6" x14ac:dyDescent="0.2">
      <c r="A22" s="287">
        <f>COUNT($A$7:A21)+1</f>
        <v>4</v>
      </c>
      <c r="B22" s="184" t="s">
        <v>394</v>
      </c>
      <c r="C22" s="282"/>
      <c r="D22" s="185"/>
      <c r="E22" s="186"/>
      <c r="F22" s="186"/>
    </row>
    <row r="23" spans="1:6" x14ac:dyDescent="0.2">
      <c r="A23" s="94"/>
      <c r="B23" s="192" t="s">
        <v>395</v>
      </c>
      <c r="C23" s="282"/>
      <c r="D23" s="185"/>
      <c r="E23" s="186"/>
      <c r="F23" s="186"/>
    </row>
    <row r="24" spans="1:6" x14ac:dyDescent="0.2">
      <c r="A24" s="94"/>
      <c r="B24" s="188" t="s">
        <v>396</v>
      </c>
      <c r="C24" s="282">
        <v>1</v>
      </c>
      <c r="D24" s="185" t="s">
        <v>1</v>
      </c>
      <c r="E24" s="101"/>
      <c r="F24" s="102">
        <f t="shared" ref="F24" si="2">C24*E24</f>
        <v>0</v>
      </c>
    </row>
    <row r="25" spans="1:6" x14ac:dyDescent="0.2">
      <c r="A25" s="103"/>
      <c r="B25" s="190"/>
      <c r="C25" s="283"/>
      <c r="D25" s="193"/>
      <c r="E25" s="87"/>
      <c r="F25" s="87"/>
    </row>
    <row r="26" spans="1:6" x14ac:dyDescent="0.2">
      <c r="A26" s="125"/>
      <c r="B26" s="21"/>
      <c r="C26" s="284"/>
      <c r="D26" s="182"/>
      <c r="E26" s="183"/>
      <c r="F26" s="183"/>
    </row>
    <row r="27" spans="1:6" x14ac:dyDescent="0.2">
      <c r="A27" s="287">
        <f>COUNT($A$7:A26)+1</f>
        <v>5</v>
      </c>
      <c r="B27" s="184" t="s">
        <v>400</v>
      </c>
      <c r="C27" s="282"/>
      <c r="D27" s="185"/>
      <c r="E27" s="186"/>
      <c r="F27" s="186"/>
    </row>
    <row r="28" spans="1:6" x14ac:dyDescent="0.2">
      <c r="A28" s="94"/>
      <c r="B28" s="192" t="s">
        <v>401</v>
      </c>
      <c r="C28" s="282"/>
      <c r="D28" s="185"/>
      <c r="E28" s="186"/>
      <c r="F28" s="186"/>
    </row>
    <row r="29" spans="1:6" x14ac:dyDescent="0.2">
      <c r="A29" s="94"/>
      <c r="B29" s="188" t="s">
        <v>402</v>
      </c>
      <c r="C29" s="282">
        <v>1</v>
      </c>
      <c r="D29" s="185" t="s">
        <v>1</v>
      </c>
      <c r="E29" s="101"/>
      <c r="F29" s="102">
        <f>C29*E29</f>
        <v>0</v>
      </c>
    </row>
    <row r="30" spans="1:6" x14ac:dyDescent="0.2">
      <c r="A30" s="103"/>
      <c r="B30" s="190"/>
      <c r="C30" s="283"/>
      <c r="D30" s="193"/>
      <c r="E30" s="87"/>
      <c r="F30" s="87"/>
    </row>
    <row r="31" spans="1:6" x14ac:dyDescent="0.2">
      <c r="A31" s="125"/>
      <c r="B31" s="21"/>
      <c r="C31" s="284"/>
      <c r="D31" s="182"/>
      <c r="E31" s="183"/>
      <c r="F31" s="183"/>
    </row>
    <row r="32" spans="1:6" x14ac:dyDescent="0.2">
      <c r="A32" s="287">
        <f>COUNT($A$7:A31)+1</f>
        <v>6</v>
      </c>
      <c r="B32" s="184" t="s">
        <v>209</v>
      </c>
      <c r="C32" s="282"/>
      <c r="D32" s="185"/>
      <c r="E32" s="186"/>
      <c r="F32" s="186"/>
    </row>
    <row r="33" spans="1:6" ht="25.5" x14ac:dyDescent="0.2">
      <c r="A33" s="94"/>
      <c r="B33" s="192" t="s">
        <v>210</v>
      </c>
      <c r="C33" s="282"/>
      <c r="D33" s="185"/>
      <c r="E33" s="186"/>
      <c r="F33" s="186"/>
    </row>
    <row r="34" spans="1:6" x14ac:dyDescent="0.2">
      <c r="A34" s="94"/>
      <c r="B34" s="188" t="s">
        <v>402</v>
      </c>
      <c r="C34" s="282">
        <v>17</v>
      </c>
      <c r="D34" s="185" t="s">
        <v>1</v>
      </c>
      <c r="E34" s="101"/>
      <c r="F34" s="102">
        <f t="shared" ref="F34:F35" si="3">C34*E34</f>
        <v>0</v>
      </c>
    </row>
    <row r="35" spans="1:6" x14ac:dyDescent="0.2">
      <c r="A35" s="94"/>
      <c r="B35" s="188" t="s">
        <v>403</v>
      </c>
      <c r="C35" s="282">
        <v>2</v>
      </c>
      <c r="D35" s="185" t="s">
        <v>1</v>
      </c>
      <c r="E35" s="101"/>
      <c r="F35" s="102">
        <f t="shared" si="3"/>
        <v>0</v>
      </c>
    </row>
    <row r="36" spans="1:6" x14ac:dyDescent="0.2">
      <c r="A36" s="103"/>
      <c r="B36" s="190"/>
      <c r="C36" s="283"/>
      <c r="D36" s="193"/>
      <c r="E36" s="87"/>
      <c r="F36" s="87"/>
    </row>
    <row r="37" spans="1:6" x14ac:dyDescent="0.2">
      <c r="A37" s="125"/>
      <c r="B37" s="285"/>
      <c r="C37" s="284"/>
      <c r="D37" s="182"/>
      <c r="E37" s="129"/>
      <c r="F37" s="129"/>
    </row>
    <row r="38" spans="1:6" x14ac:dyDescent="0.2">
      <c r="A38" s="287">
        <f>COUNT($A$7:A37)+1</f>
        <v>7</v>
      </c>
      <c r="B38" s="184" t="s">
        <v>419</v>
      </c>
      <c r="C38" s="282"/>
      <c r="D38" s="185"/>
      <c r="E38" s="186"/>
      <c r="F38" s="186"/>
    </row>
    <row r="39" spans="1:6" ht="38.25" x14ac:dyDescent="0.2">
      <c r="A39" s="94"/>
      <c r="B39" s="192" t="s">
        <v>418</v>
      </c>
      <c r="C39" s="282"/>
      <c r="D39" s="185"/>
      <c r="E39" s="186"/>
      <c r="F39" s="186"/>
    </row>
    <row r="40" spans="1:6" x14ac:dyDescent="0.2">
      <c r="A40" s="94"/>
      <c r="B40" s="188" t="s">
        <v>417</v>
      </c>
      <c r="C40" s="282">
        <v>1</v>
      </c>
      <c r="D40" s="185" t="s">
        <v>1</v>
      </c>
      <c r="E40" s="101"/>
      <c r="F40" s="102">
        <f>C40*E40</f>
        <v>0</v>
      </c>
    </row>
    <row r="41" spans="1:6" x14ac:dyDescent="0.2">
      <c r="A41" s="103"/>
      <c r="B41" s="190"/>
      <c r="C41" s="283"/>
      <c r="D41" s="193"/>
      <c r="E41" s="87"/>
      <c r="F41" s="87"/>
    </row>
    <row r="42" spans="1:6" x14ac:dyDescent="0.2">
      <c r="A42" s="125"/>
      <c r="B42" s="285"/>
      <c r="C42" s="284"/>
      <c r="D42" s="182"/>
      <c r="E42" s="129"/>
      <c r="F42" s="129"/>
    </row>
    <row r="43" spans="1:6" x14ac:dyDescent="0.2">
      <c r="A43" s="287">
        <f>COUNT($A$7:A42)+1</f>
        <v>8</v>
      </c>
      <c r="B43" s="184" t="s">
        <v>406</v>
      </c>
      <c r="C43" s="282"/>
      <c r="D43" s="185"/>
      <c r="E43" s="186"/>
      <c r="F43" s="186"/>
    </row>
    <row r="44" spans="1:6" ht="25.5" x14ac:dyDescent="0.2">
      <c r="A44" s="94"/>
      <c r="B44" s="192" t="s">
        <v>407</v>
      </c>
      <c r="C44" s="282"/>
      <c r="D44" s="185"/>
      <c r="E44" s="186"/>
      <c r="F44" s="186"/>
    </row>
    <row r="45" spans="1:6" x14ac:dyDescent="0.2">
      <c r="A45" s="94"/>
      <c r="B45" s="202" t="s">
        <v>408</v>
      </c>
      <c r="C45" s="282">
        <v>2</v>
      </c>
      <c r="D45" s="185" t="s">
        <v>1</v>
      </c>
      <c r="E45" s="101"/>
      <c r="F45" s="102">
        <f>C45*E45</f>
        <v>0</v>
      </c>
    </row>
    <row r="46" spans="1:6" x14ac:dyDescent="0.2">
      <c r="A46" s="103"/>
      <c r="B46" s="203"/>
      <c r="C46" s="283"/>
      <c r="D46" s="193"/>
      <c r="E46" s="87"/>
      <c r="F46" s="87"/>
    </row>
    <row r="47" spans="1:6" x14ac:dyDescent="0.2">
      <c r="A47" s="125"/>
      <c r="B47" s="21"/>
      <c r="C47" s="284"/>
      <c r="D47" s="182"/>
      <c r="E47" s="183"/>
      <c r="F47" s="183"/>
    </row>
    <row r="48" spans="1:6" x14ac:dyDescent="0.2">
      <c r="A48" s="287">
        <f>COUNT($A$7:A45)+1</f>
        <v>9</v>
      </c>
      <c r="B48" s="184" t="s">
        <v>409</v>
      </c>
      <c r="C48" s="282"/>
      <c r="D48" s="185"/>
      <c r="E48" s="186"/>
      <c r="F48" s="186"/>
    </row>
    <row r="49" spans="1:6" ht="102" x14ac:dyDescent="0.2">
      <c r="A49" s="94"/>
      <c r="B49" s="192" t="s">
        <v>410</v>
      </c>
      <c r="C49" s="282"/>
      <c r="D49" s="185"/>
      <c r="E49" s="186"/>
      <c r="F49" s="186"/>
    </row>
    <row r="50" spans="1:6" x14ac:dyDescent="0.2">
      <c r="A50" s="94"/>
      <c r="B50" s="202"/>
      <c r="C50" s="282">
        <v>1</v>
      </c>
      <c r="D50" s="185" t="s">
        <v>1</v>
      </c>
      <c r="E50" s="101"/>
      <c r="F50" s="102">
        <f>C50*E50</f>
        <v>0</v>
      </c>
    </row>
    <row r="51" spans="1:6" x14ac:dyDescent="0.2">
      <c r="A51" s="103"/>
      <c r="B51" s="203"/>
      <c r="C51" s="283"/>
      <c r="D51" s="193"/>
      <c r="E51" s="87"/>
      <c r="F51" s="87"/>
    </row>
    <row r="52" spans="1:6" x14ac:dyDescent="0.2">
      <c r="A52" s="125"/>
      <c r="B52" s="21"/>
      <c r="C52" s="284"/>
      <c r="D52" s="182"/>
      <c r="E52" s="129"/>
      <c r="F52" s="129"/>
    </row>
    <row r="53" spans="1:6" x14ac:dyDescent="0.2">
      <c r="A53" s="287">
        <f>COUNT($A$7:A51)+1</f>
        <v>10</v>
      </c>
      <c r="B53" s="184" t="s">
        <v>411</v>
      </c>
      <c r="C53" s="282"/>
      <c r="D53" s="200"/>
      <c r="E53" s="102"/>
      <c r="F53" s="201"/>
    </row>
    <row r="54" spans="1:6" ht="25.5" x14ac:dyDescent="0.2">
      <c r="A54" s="94"/>
      <c r="B54" s="187" t="s">
        <v>412</v>
      </c>
      <c r="C54" s="282"/>
      <c r="D54" s="185"/>
      <c r="E54" s="186"/>
      <c r="F54" s="186"/>
    </row>
    <row r="55" spans="1:6" ht="14.25" x14ac:dyDescent="0.2">
      <c r="A55" s="94"/>
      <c r="B55" s="188" t="s">
        <v>391</v>
      </c>
      <c r="C55" s="282">
        <v>6</v>
      </c>
      <c r="D55" s="189" t="s">
        <v>8</v>
      </c>
      <c r="E55" s="101"/>
      <c r="F55" s="102">
        <f>C55*E55</f>
        <v>0</v>
      </c>
    </row>
    <row r="56" spans="1:6" x14ac:dyDescent="0.2">
      <c r="A56" s="103"/>
      <c r="B56" s="190"/>
      <c r="C56" s="283"/>
      <c r="D56" s="191"/>
      <c r="E56" s="87"/>
      <c r="F56" s="87"/>
    </row>
    <row r="57" spans="1:6" x14ac:dyDescent="0.2">
      <c r="A57" s="125"/>
      <c r="B57" s="21"/>
      <c r="C57" s="291"/>
      <c r="D57" s="182"/>
      <c r="E57" s="129"/>
      <c r="F57" s="129"/>
    </row>
    <row r="58" spans="1:6" x14ac:dyDescent="0.2">
      <c r="A58" s="287">
        <f>COUNT($A$7:A56)+1</f>
        <v>11</v>
      </c>
      <c r="B58" s="184" t="s">
        <v>214</v>
      </c>
      <c r="C58" s="281"/>
      <c r="D58" s="185"/>
      <c r="E58" s="186"/>
      <c r="F58" s="102"/>
    </row>
    <row r="59" spans="1:6" ht="25.5" x14ac:dyDescent="0.2">
      <c r="A59" s="94"/>
      <c r="B59" s="192" t="s">
        <v>178</v>
      </c>
      <c r="C59" s="281"/>
      <c r="D59" s="185"/>
      <c r="E59" s="186"/>
      <c r="F59" s="102"/>
    </row>
    <row r="60" spans="1:6" ht="14.25" x14ac:dyDescent="0.2">
      <c r="A60" s="94"/>
      <c r="B60" s="202"/>
      <c r="C60" s="281">
        <v>91</v>
      </c>
      <c r="D60" s="189" t="s">
        <v>8</v>
      </c>
      <c r="E60" s="101"/>
      <c r="F60" s="102">
        <f>C60*E60</f>
        <v>0</v>
      </c>
    </row>
    <row r="61" spans="1:6" x14ac:dyDescent="0.2">
      <c r="A61" s="103"/>
      <c r="B61" s="203"/>
      <c r="C61" s="290"/>
      <c r="D61" s="193"/>
      <c r="E61" s="205"/>
      <c r="F61" s="87"/>
    </row>
    <row r="62" spans="1:6" x14ac:dyDescent="0.2">
      <c r="A62" s="125"/>
      <c r="B62" s="21"/>
      <c r="C62" s="291"/>
      <c r="D62" s="182"/>
      <c r="E62" s="183"/>
      <c r="F62" s="129"/>
    </row>
    <row r="63" spans="1:6" x14ac:dyDescent="0.2">
      <c r="A63" s="287">
        <f>COUNT($A$7:A61)+1</f>
        <v>12</v>
      </c>
      <c r="B63" s="184" t="s">
        <v>217</v>
      </c>
      <c r="C63" s="281"/>
      <c r="D63" s="185"/>
      <c r="E63" s="186"/>
      <c r="F63" s="102"/>
    </row>
    <row r="64" spans="1:6" ht="38.25" x14ac:dyDescent="0.2">
      <c r="A64" s="94"/>
      <c r="B64" s="192" t="s">
        <v>218</v>
      </c>
      <c r="C64" s="281"/>
      <c r="D64" s="185"/>
      <c r="E64" s="186"/>
      <c r="F64" s="186"/>
    </row>
    <row r="65" spans="1:6" x14ac:dyDescent="0.2">
      <c r="A65" s="94"/>
      <c r="B65" s="202"/>
      <c r="C65" s="281"/>
      <c r="D65" s="206">
        <v>0.02</v>
      </c>
      <c r="E65" s="102"/>
      <c r="F65" s="102">
        <f>D65*(SUM(F9:F60))</f>
        <v>0</v>
      </c>
    </row>
    <row r="66" spans="1:6" x14ac:dyDescent="0.2">
      <c r="A66" s="103"/>
      <c r="B66" s="203"/>
      <c r="C66" s="290"/>
      <c r="D66" s="193"/>
      <c r="E66" s="87"/>
      <c r="F66" s="87"/>
    </row>
    <row r="67" spans="1:6" x14ac:dyDescent="0.2">
      <c r="A67" s="125"/>
      <c r="B67" s="21"/>
      <c r="C67" s="291"/>
      <c r="D67" s="182"/>
      <c r="E67" s="129"/>
      <c r="F67" s="129"/>
    </row>
    <row r="68" spans="1:6" x14ac:dyDescent="0.2">
      <c r="A68" s="287">
        <f>COUNT($A$7:A66)+1</f>
        <v>13</v>
      </c>
      <c r="B68" s="184" t="s">
        <v>414</v>
      </c>
      <c r="C68" s="281"/>
      <c r="D68" s="185"/>
      <c r="E68" s="102"/>
      <c r="F68" s="102"/>
    </row>
    <row r="69" spans="1:6" ht="38.25" x14ac:dyDescent="0.2">
      <c r="A69" s="94"/>
      <c r="B69" s="132" t="s">
        <v>415</v>
      </c>
      <c r="C69" s="281"/>
      <c r="D69" s="185"/>
      <c r="E69" s="186"/>
      <c r="F69" s="102"/>
    </row>
    <row r="70" spans="1:6" x14ac:dyDescent="0.2">
      <c r="A70" s="131"/>
      <c r="B70" s="202"/>
      <c r="C70" s="281"/>
      <c r="D70" s="206">
        <v>0.1</v>
      </c>
      <c r="E70" s="186"/>
      <c r="F70" s="102">
        <f>D70*(SUM(F9:F60))</f>
        <v>0</v>
      </c>
    </row>
    <row r="71" spans="1:6" x14ac:dyDescent="0.2">
      <c r="A71" s="292"/>
      <c r="B71" s="203"/>
      <c r="C71" s="290"/>
      <c r="D71" s="193"/>
      <c r="E71" s="87"/>
      <c r="F71" s="87"/>
    </row>
    <row r="72" spans="1:6" x14ac:dyDescent="0.2">
      <c r="A72" s="163"/>
      <c r="B72" s="243" t="s">
        <v>347</v>
      </c>
      <c r="C72" s="293"/>
      <c r="D72" s="245"/>
      <c r="E72" s="164" t="s">
        <v>12</v>
      </c>
      <c r="F72" s="70">
        <f>SUM(F9:F71)</f>
        <v>0</v>
      </c>
    </row>
  </sheetData>
  <sheetProtection algorithmName="SHA-512" hashValue="QhG7EIFsWpjc0jeJXIdOEyGZZmnUP9s7wiztVXXOqm7P3LrT0Lgc7R3k+B6MiyEKBcw27q3Hkiku1eTrWqU52w==" saltValue="fN9P4FjTsPirKYAVkoJW0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9" zoomScaleNormal="100" zoomScaleSheetLayoutView="100" workbookViewId="0">
      <selection activeCell="E24" sqref="E24"/>
    </sheetView>
  </sheetViews>
  <sheetFormatPr defaultColWidth="9.140625" defaultRowHeight="12.75" x14ac:dyDescent="0.2"/>
  <cols>
    <col min="1" max="1" width="5.7109375" style="77" customWidth="1"/>
    <col min="2" max="2" width="50.7109375" style="19" customWidth="1"/>
    <col min="3" max="3" width="7.7109375" style="294" customWidth="1"/>
    <col min="4" max="4" width="4.7109375" style="62" customWidth="1"/>
    <col min="5" max="5" width="11.7109375" style="81" customWidth="1"/>
    <col min="6" max="6" width="12.7109375" style="81" customWidth="1"/>
    <col min="7" max="16384" width="9.140625" style="62"/>
  </cols>
  <sheetData>
    <row r="1" spans="1:6" x14ac:dyDescent="0.2">
      <c r="A1" s="14" t="s">
        <v>382</v>
      </c>
      <c r="B1" s="59" t="s">
        <v>124</v>
      </c>
      <c r="C1" s="269"/>
      <c r="D1" s="270"/>
      <c r="E1" s="271"/>
      <c r="F1" s="271"/>
    </row>
    <row r="2" spans="1:6" x14ac:dyDescent="0.2">
      <c r="A2" s="14" t="s">
        <v>383</v>
      </c>
      <c r="B2" s="59" t="s">
        <v>24</v>
      </c>
      <c r="C2" s="269"/>
      <c r="D2" s="270"/>
      <c r="E2" s="271"/>
      <c r="F2" s="271"/>
    </row>
    <row r="3" spans="1:6" x14ac:dyDescent="0.2">
      <c r="A3" s="14" t="s">
        <v>371</v>
      </c>
      <c r="B3" s="59" t="s">
        <v>421</v>
      </c>
      <c r="C3" s="269"/>
      <c r="D3" s="270"/>
      <c r="E3" s="271"/>
      <c r="F3" s="271"/>
    </row>
    <row r="4" spans="1:6" x14ac:dyDescent="0.2">
      <c r="A4" s="272"/>
      <c r="B4" s="59"/>
      <c r="C4" s="269"/>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275"/>
      <c r="D6" s="276"/>
      <c r="E6" s="277"/>
      <c r="F6" s="277"/>
    </row>
    <row r="7" spans="1:6" ht="15.75" x14ac:dyDescent="0.25">
      <c r="A7" s="94">
        <f>COUNT(A6+1)</f>
        <v>1</v>
      </c>
      <c r="B7" s="184" t="s">
        <v>385</v>
      </c>
      <c r="C7" s="278"/>
      <c r="D7" s="279"/>
      <c r="E7" s="280"/>
      <c r="F7" s="280"/>
    </row>
    <row r="8" spans="1:6" ht="25.5" x14ac:dyDescent="0.2">
      <c r="A8" s="94"/>
      <c r="B8" s="187" t="s">
        <v>386</v>
      </c>
      <c r="C8" s="281"/>
      <c r="D8" s="185"/>
      <c r="E8" s="186"/>
      <c r="F8" s="186"/>
    </row>
    <row r="9" spans="1:6" ht="14.25" x14ac:dyDescent="0.2">
      <c r="A9" s="94"/>
      <c r="B9" s="188" t="s">
        <v>387</v>
      </c>
      <c r="C9" s="282">
        <v>98</v>
      </c>
      <c r="D9" s="189" t="s">
        <v>8</v>
      </c>
      <c r="E9" s="101"/>
      <c r="F9" s="102">
        <f>C9*E9</f>
        <v>0</v>
      </c>
    </row>
    <row r="10" spans="1:6" x14ac:dyDescent="0.2">
      <c r="A10" s="94"/>
      <c r="B10" s="188"/>
      <c r="C10" s="282"/>
      <c r="D10" s="189"/>
      <c r="E10" s="189"/>
      <c r="F10" s="102"/>
    </row>
    <row r="11" spans="1:6" x14ac:dyDescent="0.2">
      <c r="A11" s="125"/>
      <c r="B11" s="285"/>
      <c r="C11" s="284"/>
      <c r="D11" s="286"/>
      <c r="E11" s="129"/>
      <c r="F11" s="129"/>
    </row>
    <row r="12" spans="1:6" ht="14.25" x14ac:dyDescent="0.2">
      <c r="A12" s="287">
        <f>COUNT($A$7:A11)+1</f>
        <v>2</v>
      </c>
      <c r="B12" s="184" t="s">
        <v>392</v>
      </c>
      <c r="C12" s="282"/>
      <c r="D12" s="185"/>
      <c r="E12" s="186"/>
      <c r="F12" s="186"/>
    </row>
    <row r="13" spans="1:6" ht="14.25" x14ac:dyDescent="0.2">
      <c r="A13" s="94"/>
      <c r="B13" s="192" t="s">
        <v>393</v>
      </c>
      <c r="C13" s="282"/>
      <c r="D13" s="185"/>
      <c r="E13" s="186"/>
      <c r="F13" s="186"/>
    </row>
    <row r="14" spans="1:6" x14ac:dyDescent="0.2">
      <c r="A14" s="94"/>
      <c r="B14" s="188" t="s">
        <v>417</v>
      </c>
      <c r="C14" s="282">
        <v>1</v>
      </c>
      <c r="D14" s="185" t="s">
        <v>1</v>
      </c>
      <c r="E14" s="101"/>
      <c r="F14" s="102">
        <f t="shared" ref="F14" si="0">C14*E14</f>
        <v>0</v>
      </c>
    </row>
    <row r="15" spans="1:6" x14ac:dyDescent="0.2">
      <c r="A15" s="103"/>
      <c r="B15" s="190"/>
      <c r="C15" s="283"/>
      <c r="D15" s="193"/>
      <c r="E15" s="87"/>
      <c r="F15" s="87"/>
    </row>
    <row r="16" spans="1:6" x14ac:dyDescent="0.2">
      <c r="A16" s="288"/>
      <c r="B16" s="289"/>
      <c r="C16" s="284"/>
      <c r="D16" s="182"/>
      <c r="E16" s="183"/>
      <c r="F16" s="183"/>
    </row>
    <row r="17" spans="1:6" x14ac:dyDescent="0.2">
      <c r="A17" s="287">
        <f>COUNT($A$7:A16)+1</f>
        <v>3</v>
      </c>
      <c r="B17" s="184" t="s">
        <v>394</v>
      </c>
      <c r="C17" s="282"/>
      <c r="D17" s="185"/>
      <c r="E17" s="186"/>
      <c r="F17" s="186"/>
    </row>
    <row r="18" spans="1:6" x14ac:dyDescent="0.2">
      <c r="A18" s="94"/>
      <c r="B18" s="192" t="s">
        <v>395</v>
      </c>
      <c r="C18" s="282"/>
      <c r="D18" s="185"/>
      <c r="E18" s="186"/>
      <c r="F18" s="186"/>
    </row>
    <row r="19" spans="1:6" x14ac:dyDescent="0.2">
      <c r="A19" s="94"/>
      <c r="B19" s="188" t="s">
        <v>396</v>
      </c>
      <c r="C19" s="282">
        <v>3</v>
      </c>
      <c r="D19" s="185" t="s">
        <v>1</v>
      </c>
      <c r="E19" s="101"/>
      <c r="F19" s="102">
        <f t="shared" ref="F19" si="1">C19*E19</f>
        <v>0</v>
      </c>
    </row>
    <row r="20" spans="1:6" x14ac:dyDescent="0.2">
      <c r="A20" s="103"/>
      <c r="B20" s="190"/>
      <c r="C20" s="283"/>
      <c r="D20" s="193"/>
      <c r="E20" s="87"/>
      <c r="F20" s="87"/>
    </row>
    <row r="21" spans="1:6" x14ac:dyDescent="0.2">
      <c r="A21" s="125"/>
      <c r="B21" s="21"/>
      <c r="C21" s="284"/>
      <c r="D21" s="182"/>
      <c r="E21" s="183"/>
      <c r="F21" s="183"/>
    </row>
    <row r="22" spans="1:6" x14ac:dyDescent="0.2">
      <c r="A22" s="287">
        <f>COUNT($A$7:A21)+1</f>
        <v>4</v>
      </c>
      <c r="B22" s="184" t="s">
        <v>400</v>
      </c>
      <c r="C22" s="282"/>
      <c r="D22" s="185"/>
      <c r="E22" s="186"/>
      <c r="F22" s="186"/>
    </row>
    <row r="23" spans="1:6" x14ac:dyDescent="0.2">
      <c r="A23" s="94"/>
      <c r="B23" s="192" t="s">
        <v>401</v>
      </c>
      <c r="C23" s="282"/>
      <c r="D23" s="185"/>
      <c r="E23" s="186"/>
      <c r="F23" s="186"/>
    </row>
    <row r="24" spans="1:6" x14ac:dyDescent="0.2">
      <c r="A24" s="94"/>
      <c r="B24" s="188" t="s">
        <v>402</v>
      </c>
      <c r="C24" s="282">
        <v>1</v>
      </c>
      <c r="D24" s="185" t="s">
        <v>1</v>
      </c>
      <c r="E24" s="101"/>
      <c r="F24" s="102">
        <f>C24*E24</f>
        <v>0</v>
      </c>
    </row>
    <row r="25" spans="1:6" x14ac:dyDescent="0.2">
      <c r="A25" s="103"/>
      <c r="B25" s="190"/>
      <c r="C25" s="283"/>
      <c r="D25" s="193"/>
      <c r="E25" s="87"/>
      <c r="F25" s="87"/>
    </row>
    <row r="26" spans="1:6" x14ac:dyDescent="0.2">
      <c r="A26" s="125"/>
      <c r="B26" s="21"/>
      <c r="C26" s="284"/>
      <c r="D26" s="182"/>
      <c r="E26" s="183"/>
      <c r="F26" s="183"/>
    </row>
    <row r="27" spans="1:6" x14ac:dyDescent="0.2">
      <c r="A27" s="287">
        <f>COUNT($A$7:A26)+1</f>
        <v>5</v>
      </c>
      <c r="B27" s="184" t="s">
        <v>209</v>
      </c>
      <c r="C27" s="282"/>
      <c r="D27" s="185"/>
      <c r="E27" s="186"/>
      <c r="F27" s="186"/>
    </row>
    <row r="28" spans="1:6" ht="25.5" x14ac:dyDescent="0.2">
      <c r="A28" s="94"/>
      <c r="B28" s="192" t="s">
        <v>210</v>
      </c>
      <c r="C28" s="282"/>
      <c r="D28" s="185"/>
      <c r="E28" s="186"/>
      <c r="F28" s="186"/>
    </row>
    <row r="29" spans="1:6" x14ac:dyDescent="0.2">
      <c r="A29" s="94"/>
      <c r="B29" s="188" t="s">
        <v>402</v>
      </c>
      <c r="C29" s="282">
        <v>21</v>
      </c>
      <c r="D29" s="185" t="s">
        <v>1</v>
      </c>
      <c r="E29" s="101"/>
      <c r="F29" s="102">
        <f t="shared" ref="F29" si="2">C29*E29</f>
        <v>0</v>
      </c>
    </row>
    <row r="30" spans="1:6" x14ac:dyDescent="0.2">
      <c r="A30" s="103"/>
      <c r="B30" s="190"/>
      <c r="C30" s="283"/>
      <c r="D30" s="193"/>
      <c r="E30" s="87"/>
      <c r="F30" s="87"/>
    </row>
    <row r="31" spans="1:6" x14ac:dyDescent="0.2">
      <c r="A31" s="125"/>
      <c r="B31" s="285"/>
      <c r="C31" s="284"/>
      <c r="D31" s="182"/>
      <c r="E31" s="129"/>
      <c r="F31" s="129"/>
    </row>
    <row r="32" spans="1:6" x14ac:dyDescent="0.2">
      <c r="A32" s="287">
        <f>COUNT($A$7:A31)+1</f>
        <v>6</v>
      </c>
      <c r="B32" s="184" t="s">
        <v>419</v>
      </c>
      <c r="C32" s="282"/>
      <c r="D32" s="185"/>
      <c r="E32" s="186"/>
      <c r="F32" s="186"/>
    </row>
    <row r="33" spans="1:6" ht="38.25" x14ac:dyDescent="0.2">
      <c r="A33" s="94"/>
      <c r="B33" s="192" t="s">
        <v>418</v>
      </c>
      <c r="C33" s="282"/>
      <c r="D33" s="185"/>
      <c r="E33" s="186"/>
      <c r="F33" s="186"/>
    </row>
    <row r="34" spans="1:6" x14ac:dyDescent="0.2">
      <c r="A34" s="94"/>
      <c r="B34" s="188" t="s">
        <v>417</v>
      </c>
      <c r="C34" s="282">
        <v>1</v>
      </c>
      <c r="D34" s="185" t="s">
        <v>1</v>
      </c>
      <c r="E34" s="101"/>
      <c r="F34" s="102">
        <f>C34*E34</f>
        <v>0</v>
      </c>
    </row>
    <row r="35" spans="1:6" x14ac:dyDescent="0.2">
      <c r="A35" s="103"/>
      <c r="B35" s="190"/>
      <c r="C35" s="283"/>
      <c r="D35" s="193"/>
      <c r="E35" s="87"/>
      <c r="F35" s="87"/>
    </row>
    <row r="36" spans="1:6" x14ac:dyDescent="0.2">
      <c r="A36" s="125"/>
      <c r="B36" s="285"/>
      <c r="C36" s="284"/>
      <c r="D36" s="182"/>
      <c r="E36" s="129"/>
      <c r="F36" s="129"/>
    </row>
    <row r="37" spans="1:6" x14ac:dyDescent="0.2">
      <c r="A37" s="287">
        <f>COUNT($A$7:A36)+1</f>
        <v>7</v>
      </c>
      <c r="B37" s="184" t="s">
        <v>406</v>
      </c>
      <c r="C37" s="282"/>
      <c r="D37" s="185"/>
      <c r="E37" s="186"/>
      <c r="F37" s="186"/>
    </row>
    <row r="38" spans="1:6" ht="25.5" x14ac:dyDescent="0.2">
      <c r="A38" s="94"/>
      <c r="B38" s="192" t="s">
        <v>407</v>
      </c>
      <c r="C38" s="282"/>
      <c r="D38" s="185"/>
      <c r="E38" s="186"/>
      <c r="F38" s="186"/>
    </row>
    <row r="39" spans="1:6" x14ac:dyDescent="0.2">
      <c r="A39" s="94"/>
      <c r="B39" s="202" t="s">
        <v>408</v>
      </c>
      <c r="C39" s="282">
        <v>2</v>
      </c>
      <c r="D39" s="185" t="s">
        <v>1</v>
      </c>
      <c r="E39" s="101"/>
      <c r="F39" s="102">
        <f>C39*E39</f>
        <v>0</v>
      </c>
    </row>
    <row r="40" spans="1:6" x14ac:dyDescent="0.2">
      <c r="A40" s="103"/>
      <c r="B40" s="203"/>
      <c r="C40" s="283"/>
      <c r="D40" s="193"/>
      <c r="E40" s="87"/>
      <c r="F40" s="87"/>
    </row>
    <row r="41" spans="1:6" x14ac:dyDescent="0.2">
      <c r="A41" s="94"/>
      <c r="B41" s="202"/>
      <c r="C41" s="282"/>
      <c r="D41" s="185"/>
      <c r="E41" s="186"/>
      <c r="F41" s="186"/>
    </row>
    <row r="42" spans="1:6" x14ac:dyDescent="0.2">
      <c r="A42" s="287">
        <f>COUNT($A$7:A39)+1</f>
        <v>8</v>
      </c>
      <c r="B42" s="184" t="s">
        <v>409</v>
      </c>
      <c r="C42" s="282"/>
      <c r="D42" s="185"/>
      <c r="E42" s="186"/>
      <c r="F42" s="186"/>
    </row>
    <row r="43" spans="1:6" ht="102" x14ac:dyDescent="0.2">
      <c r="A43" s="94"/>
      <c r="B43" s="192" t="s">
        <v>410</v>
      </c>
      <c r="C43" s="282"/>
      <c r="D43" s="185"/>
      <c r="E43" s="186"/>
      <c r="F43" s="186"/>
    </row>
    <row r="44" spans="1:6" x14ac:dyDescent="0.2">
      <c r="A44" s="94"/>
      <c r="B44" s="202"/>
      <c r="C44" s="282">
        <v>1</v>
      </c>
      <c r="D44" s="185" t="s">
        <v>1</v>
      </c>
      <c r="E44" s="101"/>
      <c r="F44" s="102">
        <f>C44*E44</f>
        <v>0</v>
      </c>
    </row>
    <row r="45" spans="1:6" x14ac:dyDescent="0.2">
      <c r="A45" s="103"/>
      <c r="B45" s="203"/>
      <c r="C45" s="283"/>
      <c r="D45" s="193"/>
      <c r="E45" s="87"/>
      <c r="F45" s="87"/>
    </row>
    <row r="46" spans="1:6" x14ac:dyDescent="0.2">
      <c r="A46" s="125"/>
      <c r="B46" s="21"/>
      <c r="C46" s="284"/>
      <c r="D46" s="182"/>
      <c r="E46" s="129"/>
      <c r="F46" s="129"/>
    </row>
    <row r="47" spans="1:6" x14ac:dyDescent="0.2">
      <c r="A47" s="287">
        <f>COUNT($A$7:A45)+1</f>
        <v>9</v>
      </c>
      <c r="B47" s="184" t="s">
        <v>411</v>
      </c>
      <c r="C47" s="282"/>
      <c r="D47" s="200"/>
      <c r="E47" s="102"/>
      <c r="F47" s="201"/>
    </row>
    <row r="48" spans="1:6" ht="25.5" x14ac:dyDescent="0.2">
      <c r="A48" s="94"/>
      <c r="B48" s="187" t="s">
        <v>412</v>
      </c>
      <c r="C48" s="282"/>
      <c r="D48" s="185"/>
      <c r="E48" s="186"/>
      <c r="F48" s="186"/>
    </row>
    <row r="49" spans="1:6" ht="14.25" x14ac:dyDescent="0.2">
      <c r="A49" s="94"/>
      <c r="B49" s="188" t="s">
        <v>391</v>
      </c>
      <c r="C49" s="282">
        <v>6</v>
      </c>
      <c r="D49" s="189" t="s">
        <v>8</v>
      </c>
      <c r="E49" s="101"/>
      <c r="F49" s="102">
        <f>C49*E49</f>
        <v>0</v>
      </c>
    </row>
    <row r="50" spans="1:6" x14ac:dyDescent="0.2">
      <c r="A50" s="103"/>
      <c r="B50" s="190"/>
      <c r="C50" s="283"/>
      <c r="D50" s="191"/>
      <c r="E50" s="87"/>
      <c r="F50" s="87"/>
    </row>
    <row r="51" spans="1:6" x14ac:dyDescent="0.2">
      <c r="A51" s="125"/>
      <c r="B51" s="21"/>
      <c r="C51" s="291"/>
      <c r="D51" s="182"/>
      <c r="E51" s="129"/>
      <c r="F51" s="129"/>
    </row>
    <row r="52" spans="1:6" x14ac:dyDescent="0.2">
      <c r="A52" s="287">
        <f>COUNT($A$7:A50)+1</f>
        <v>10</v>
      </c>
      <c r="B52" s="184" t="s">
        <v>214</v>
      </c>
      <c r="C52" s="281"/>
      <c r="D52" s="185"/>
      <c r="E52" s="186"/>
      <c r="F52" s="102"/>
    </row>
    <row r="53" spans="1:6" ht="25.5" x14ac:dyDescent="0.2">
      <c r="A53" s="94"/>
      <c r="B53" s="192" t="s">
        <v>178</v>
      </c>
      <c r="C53" s="281"/>
      <c r="D53" s="185"/>
      <c r="E53" s="186"/>
      <c r="F53" s="102"/>
    </row>
    <row r="54" spans="1:6" ht="14.25" x14ac:dyDescent="0.2">
      <c r="A54" s="94"/>
      <c r="B54" s="202"/>
      <c r="C54" s="281">
        <v>98</v>
      </c>
      <c r="D54" s="189" t="s">
        <v>8</v>
      </c>
      <c r="E54" s="101"/>
      <c r="F54" s="102">
        <f>C54*E54</f>
        <v>0</v>
      </c>
    </row>
    <row r="55" spans="1:6" x14ac:dyDescent="0.2">
      <c r="A55" s="103"/>
      <c r="B55" s="203"/>
      <c r="C55" s="290"/>
      <c r="D55" s="193"/>
      <c r="E55" s="205"/>
      <c r="F55" s="87"/>
    </row>
    <row r="56" spans="1:6" x14ac:dyDescent="0.2">
      <c r="A56" s="125"/>
      <c r="B56" s="21"/>
      <c r="C56" s="291"/>
      <c r="D56" s="182"/>
      <c r="E56" s="183"/>
      <c r="F56" s="129"/>
    </row>
    <row r="57" spans="1:6" x14ac:dyDescent="0.2">
      <c r="A57" s="287">
        <f>COUNT($A$7:A55)+1</f>
        <v>11</v>
      </c>
      <c r="B57" s="184" t="s">
        <v>217</v>
      </c>
      <c r="C57" s="281"/>
      <c r="D57" s="185"/>
      <c r="E57" s="186"/>
      <c r="F57" s="102"/>
    </row>
    <row r="58" spans="1:6" ht="38.25" x14ac:dyDescent="0.2">
      <c r="A58" s="94"/>
      <c r="B58" s="192" t="s">
        <v>218</v>
      </c>
      <c r="C58" s="281"/>
      <c r="D58" s="185"/>
      <c r="E58" s="186"/>
      <c r="F58" s="186"/>
    </row>
    <row r="59" spans="1:6" x14ac:dyDescent="0.2">
      <c r="A59" s="94"/>
      <c r="B59" s="202"/>
      <c r="C59" s="281"/>
      <c r="D59" s="206">
        <v>0.02</v>
      </c>
      <c r="E59" s="102"/>
      <c r="F59" s="102">
        <f>D59*(SUM(F9:F54))</f>
        <v>0</v>
      </c>
    </row>
    <row r="60" spans="1:6" x14ac:dyDescent="0.2">
      <c r="A60" s="103"/>
      <c r="B60" s="203"/>
      <c r="C60" s="290"/>
      <c r="D60" s="193"/>
      <c r="E60" s="87"/>
      <c r="F60" s="87"/>
    </row>
    <row r="61" spans="1:6" x14ac:dyDescent="0.2">
      <c r="A61" s="125"/>
      <c r="B61" s="21"/>
      <c r="C61" s="291"/>
      <c r="D61" s="182"/>
      <c r="E61" s="129"/>
      <c r="F61" s="129"/>
    </row>
    <row r="62" spans="1:6" x14ac:dyDescent="0.2">
      <c r="A62" s="287">
        <f>COUNT($A$7:A60)+1</f>
        <v>12</v>
      </c>
      <c r="B62" s="184" t="s">
        <v>414</v>
      </c>
      <c r="C62" s="281"/>
      <c r="D62" s="185"/>
      <c r="E62" s="102"/>
      <c r="F62" s="102"/>
    </row>
    <row r="63" spans="1:6" ht="38.25" x14ac:dyDescent="0.2">
      <c r="A63" s="94"/>
      <c r="B63" s="132" t="s">
        <v>415</v>
      </c>
      <c r="C63" s="281"/>
      <c r="D63" s="185"/>
      <c r="E63" s="186"/>
      <c r="F63" s="102"/>
    </row>
    <row r="64" spans="1:6" x14ac:dyDescent="0.2">
      <c r="A64" s="131"/>
      <c r="B64" s="202"/>
      <c r="C64" s="281"/>
      <c r="D64" s="206">
        <v>0.1</v>
      </c>
      <c r="E64" s="186"/>
      <c r="F64" s="102">
        <f>D64*(SUM(F9:F54))</f>
        <v>0</v>
      </c>
    </row>
    <row r="65" spans="1:6" x14ac:dyDescent="0.2">
      <c r="A65" s="292"/>
      <c r="B65" s="203"/>
      <c r="C65" s="290"/>
      <c r="D65" s="193"/>
      <c r="E65" s="87"/>
      <c r="F65" s="87"/>
    </row>
    <row r="66" spans="1:6" x14ac:dyDescent="0.2">
      <c r="A66" s="163"/>
      <c r="B66" s="243" t="s">
        <v>347</v>
      </c>
      <c r="C66" s="293"/>
      <c r="D66" s="245"/>
      <c r="E66" s="164" t="s">
        <v>12</v>
      </c>
      <c r="F66" s="70">
        <f>SUM(F9:F65)</f>
        <v>0</v>
      </c>
    </row>
  </sheetData>
  <sheetProtection algorithmName="SHA-512" hashValue="whm0aOBXC3r3dXxnXh3Tg85O0Y/9P/7yBVxWm6eHnl/RF8NatlQXpUC+mDv9sMuRH/wD1X2K7i83ohR2iS3zmw==" saltValue="/GjOxKVqHi7VYqoVk/+SD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6" zoomScaleNormal="100" zoomScaleSheetLayoutView="100" workbookViewId="0">
      <selection activeCell="E24" sqref="E24"/>
    </sheetView>
  </sheetViews>
  <sheetFormatPr defaultColWidth="9.140625" defaultRowHeight="12.75" x14ac:dyDescent="0.2"/>
  <cols>
    <col min="1" max="1" width="5.7109375" style="77" customWidth="1"/>
    <col min="2" max="2" width="50.7109375" style="19" customWidth="1"/>
    <col min="3" max="3" width="7.7109375" style="294" customWidth="1"/>
    <col min="4" max="4" width="4.7109375" style="62" customWidth="1"/>
    <col min="5" max="5" width="11.7109375" style="81" customWidth="1"/>
    <col min="6" max="6" width="12.7109375" style="81" customWidth="1"/>
    <col min="7" max="16384" width="9.140625" style="62"/>
  </cols>
  <sheetData>
    <row r="1" spans="1:6" x14ac:dyDescent="0.2">
      <c r="A1" s="14" t="s">
        <v>382</v>
      </c>
      <c r="B1" s="82" t="s">
        <v>124</v>
      </c>
      <c r="C1" s="269"/>
      <c r="D1" s="270"/>
      <c r="E1" s="271"/>
      <c r="F1" s="271"/>
    </row>
    <row r="2" spans="1:6" x14ac:dyDescent="0.2">
      <c r="A2" s="14" t="s">
        <v>383</v>
      </c>
      <c r="B2" s="82" t="s">
        <v>24</v>
      </c>
      <c r="C2" s="269"/>
      <c r="D2" s="270"/>
      <c r="E2" s="271"/>
      <c r="F2" s="271"/>
    </row>
    <row r="3" spans="1:6" x14ac:dyDescent="0.2">
      <c r="A3" s="14" t="s">
        <v>373</v>
      </c>
      <c r="B3" s="82" t="s">
        <v>422</v>
      </c>
      <c r="C3" s="269"/>
      <c r="D3" s="270"/>
      <c r="E3" s="271"/>
      <c r="F3" s="271"/>
    </row>
    <row r="4" spans="1:6" x14ac:dyDescent="0.2">
      <c r="A4" s="272"/>
      <c r="B4" s="82"/>
      <c r="C4" s="269"/>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275"/>
      <c r="D6" s="276"/>
      <c r="E6" s="277"/>
      <c r="F6" s="277"/>
    </row>
    <row r="7" spans="1:6" ht="15.75" x14ac:dyDescent="0.25">
      <c r="A7" s="94">
        <f>COUNT(A6+1)</f>
        <v>1</v>
      </c>
      <c r="B7" s="184" t="s">
        <v>385</v>
      </c>
      <c r="C7" s="278"/>
      <c r="D7" s="279"/>
      <c r="E7" s="280"/>
      <c r="F7" s="280"/>
    </row>
    <row r="8" spans="1:6" ht="25.5" x14ac:dyDescent="0.2">
      <c r="A8" s="94"/>
      <c r="B8" s="187" t="s">
        <v>386</v>
      </c>
      <c r="C8" s="281"/>
      <c r="D8" s="185"/>
      <c r="E8" s="186"/>
      <c r="F8" s="186"/>
    </row>
    <row r="9" spans="1:6" ht="14.25" x14ac:dyDescent="0.2">
      <c r="A9" s="94"/>
      <c r="B9" s="188" t="s">
        <v>387</v>
      </c>
      <c r="C9" s="282">
        <v>72</v>
      </c>
      <c r="D9" s="189" t="s">
        <v>8</v>
      </c>
      <c r="E9" s="101"/>
      <c r="F9" s="102">
        <f>C9*E9</f>
        <v>0</v>
      </c>
    </row>
    <row r="10" spans="1:6" x14ac:dyDescent="0.2">
      <c r="A10" s="94"/>
      <c r="B10" s="188"/>
      <c r="C10" s="282"/>
      <c r="D10" s="189"/>
      <c r="E10" s="189"/>
      <c r="F10" s="102"/>
    </row>
    <row r="11" spans="1:6" x14ac:dyDescent="0.2">
      <c r="A11" s="125"/>
      <c r="B11" s="285"/>
      <c r="C11" s="284"/>
      <c r="D11" s="286"/>
      <c r="E11" s="129"/>
      <c r="F11" s="129"/>
    </row>
    <row r="12" spans="1:6" ht="14.25" x14ac:dyDescent="0.2">
      <c r="A12" s="287">
        <f>COUNT($A$7:A11)+1</f>
        <v>2</v>
      </c>
      <c r="B12" s="184" t="s">
        <v>392</v>
      </c>
      <c r="C12" s="282"/>
      <c r="D12" s="185"/>
      <c r="E12" s="186"/>
      <c r="F12" s="186"/>
    </row>
    <row r="13" spans="1:6" ht="14.25" x14ac:dyDescent="0.2">
      <c r="A13" s="94"/>
      <c r="B13" s="192" t="s">
        <v>393</v>
      </c>
      <c r="C13" s="282"/>
      <c r="D13" s="185"/>
      <c r="E13" s="186"/>
      <c r="F13" s="186"/>
    </row>
    <row r="14" spans="1:6" x14ac:dyDescent="0.2">
      <c r="A14" s="94"/>
      <c r="B14" s="188" t="s">
        <v>417</v>
      </c>
      <c r="C14" s="282">
        <v>1</v>
      </c>
      <c r="D14" s="185" t="s">
        <v>1</v>
      </c>
      <c r="E14" s="101"/>
      <c r="F14" s="102">
        <f t="shared" ref="F14" si="0">C14*E14</f>
        <v>0</v>
      </c>
    </row>
    <row r="15" spans="1:6" x14ac:dyDescent="0.2">
      <c r="A15" s="103"/>
      <c r="B15" s="190"/>
      <c r="C15" s="283"/>
      <c r="D15" s="193"/>
      <c r="E15" s="87"/>
      <c r="F15" s="87"/>
    </row>
    <row r="16" spans="1:6" x14ac:dyDescent="0.2">
      <c r="A16" s="288"/>
      <c r="B16" s="289"/>
      <c r="C16" s="284"/>
      <c r="D16" s="182"/>
      <c r="E16" s="183"/>
      <c r="F16" s="183"/>
    </row>
    <row r="17" spans="1:6" x14ac:dyDescent="0.2">
      <c r="A17" s="287">
        <f>COUNT($A$7:A16)+1</f>
        <v>3</v>
      </c>
      <c r="B17" s="184" t="s">
        <v>394</v>
      </c>
      <c r="C17" s="282"/>
      <c r="D17" s="185"/>
      <c r="E17" s="186"/>
      <c r="F17" s="186"/>
    </row>
    <row r="18" spans="1:6" x14ac:dyDescent="0.2">
      <c r="A18" s="94"/>
      <c r="B18" s="192" t="s">
        <v>395</v>
      </c>
      <c r="C18" s="282"/>
      <c r="D18" s="185"/>
      <c r="E18" s="186"/>
      <c r="F18" s="186"/>
    </row>
    <row r="19" spans="1:6" x14ac:dyDescent="0.2">
      <c r="A19" s="94"/>
      <c r="B19" s="188" t="s">
        <v>396</v>
      </c>
      <c r="C19" s="282">
        <v>1</v>
      </c>
      <c r="D19" s="185" t="s">
        <v>1</v>
      </c>
      <c r="E19" s="101"/>
      <c r="F19" s="102">
        <f t="shared" ref="F19" si="1">C19*E19</f>
        <v>0</v>
      </c>
    </row>
    <row r="20" spans="1:6" x14ac:dyDescent="0.2">
      <c r="A20" s="103"/>
      <c r="B20" s="190"/>
      <c r="C20" s="283"/>
      <c r="D20" s="193"/>
      <c r="E20" s="87"/>
      <c r="F20" s="87"/>
    </row>
    <row r="21" spans="1:6" x14ac:dyDescent="0.2">
      <c r="A21" s="125"/>
      <c r="B21" s="21"/>
      <c r="C21" s="284"/>
      <c r="D21" s="182"/>
      <c r="E21" s="183"/>
      <c r="F21" s="183"/>
    </row>
    <row r="22" spans="1:6" x14ac:dyDescent="0.2">
      <c r="A22" s="287">
        <f>COUNT($A$7:A21)+1</f>
        <v>4</v>
      </c>
      <c r="B22" s="184" t="s">
        <v>400</v>
      </c>
      <c r="C22" s="282"/>
      <c r="D22" s="185"/>
      <c r="E22" s="186"/>
      <c r="F22" s="186"/>
    </row>
    <row r="23" spans="1:6" x14ac:dyDescent="0.2">
      <c r="A23" s="94"/>
      <c r="B23" s="192" t="s">
        <v>401</v>
      </c>
      <c r="C23" s="282"/>
      <c r="D23" s="185"/>
      <c r="E23" s="186"/>
      <c r="F23" s="186"/>
    </row>
    <row r="24" spans="1:6" x14ac:dyDescent="0.2">
      <c r="A24" s="94"/>
      <c r="B24" s="188" t="s">
        <v>402</v>
      </c>
      <c r="C24" s="282">
        <v>1</v>
      </c>
      <c r="D24" s="185" t="s">
        <v>1</v>
      </c>
      <c r="E24" s="101"/>
      <c r="F24" s="102">
        <f>C24*E24</f>
        <v>0</v>
      </c>
    </row>
    <row r="25" spans="1:6" x14ac:dyDescent="0.2">
      <c r="A25" s="103"/>
      <c r="B25" s="190"/>
      <c r="C25" s="283"/>
      <c r="D25" s="193"/>
      <c r="E25" s="87"/>
      <c r="F25" s="87"/>
    </row>
    <row r="26" spans="1:6" x14ac:dyDescent="0.2">
      <c r="A26" s="125"/>
      <c r="B26" s="21"/>
      <c r="C26" s="284"/>
      <c r="D26" s="182"/>
      <c r="E26" s="183"/>
      <c r="F26" s="183"/>
    </row>
    <row r="27" spans="1:6" x14ac:dyDescent="0.2">
      <c r="A27" s="287">
        <f>COUNT($A$7:A26)+1</f>
        <v>5</v>
      </c>
      <c r="B27" s="184" t="s">
        <v>209</v>
      </c>
      <c r="C27" s="282"/>
      <c r="D27" s="185"/>
      <c r="E27" s="186"/>
      <c r="F27" s="186"/>
    </row>
    <row r="28" spans="1:6" ht="25.5" x14ac:dyDescent="0.2">
      <c r="A28" s="94"/>
      <c r="B28" s="192" t="s">
        <v>210</v>
      </c>
      <c r="C28" s="282"/>
      <c r="D28" s="185"/>
      <c r="E28" s="186"/>
      <c r="F28" s="186"/>
    </row>
    <row r="29" spans="1:6" x14ac:dyDescent="0.2">
      <c r="A29" s="94"/>
      <c r="B29" s="188" t="s">
        <v>402</v>
      </c>
      <c r="C29" s="282">
        <v>9</v>
      </c>
      <c r="D29" s="185" t="s">
        <v>1</v>
      </c>
      <c r="E29" s="101"/>
      <c r="F29" s="102">
        <f t="shared" ref="F29" si="2">C29*E29</f>
        <v>0</v>
      </c>
    </row>
    <row r="30" spans="1:6" x14ac:dyDescent="0.2">
      <c r="A30" s="103"/>
      <c r="B30" s="190"/>
      <c r="C30" s="283"/>
      <c r="D30" s="193"/>
      <c r="E30" s="87"/>
      <c r="F30" s="87"/>
    </row>
    <row r="31" spans="1:6" x14ac:dyDescent="0.2">
      <c r="A31" s="125"/>
      <c r="B31" s="285"/>
      <c r="C31" s="284"/>
      <c r="D31" s="182"/>
      <c r="E31" s="129"/>
      <c r="F31" s="129"/>
    </row>
    <row r="32" spans="1:6" x14ac:dyDescent="0.2">
      <c r="A32" s="287">
        <f>COUNT($A$7:A31)+1</f>
        <v>6</v>
      </c>
      <c r="B32" s="184" t="s">
        <v>406</v>
      </c>
      <c r="C32" s="282"/>
      <c r="D32" s="185"/>
      <c r="E32" s="186"/>
      <c r="F32" s="186"/>
    </row>
    <row r="33" spans="1:6" ht="25.5" x14ac:dyDescent="0.2">
      <c r="A33" s="94"/>
      <c r="B33" s="192" t="s">
        <v>407</v>
      </c>
      <c r="C33" s="282"/>
      <c r="D33" s="185"/>
      <c r="E33" s="186"/>
      <c r="F33" s="186"/>
    </row>
    <row r="34" spans="1:6" x14ac:dyDescent="0.2">
      <c r="A34" s="94"/>
      <c r="B34" s="202" t="s">
        <v>408</v>
      </c>
      <c r="C34" s="282">
        <v>1</v>
      </c>
      <c r="D34" s="185" t="s">
        <v>1</v>
      </c>
      <c r="E34" s="101"/>
      <c r="F34" s="102">
        <f>C34*E34</f>
        <v>0</v>
      </c>
    </row>
    <row r="35" spans="1:6" x14ac:dyDescent="0.2">
      <c r="A35" s="103"/>
      <c r="B35" s="203"/>
      <c r="C35" s="283"/>
      <c r="D35" s="193"/>
      <c r="E35" s="87"/>
      <c r="F35" s="87"/>
    </row>
    <row r="36" spans="1:6" x14ac:dyDescent="0.2">
      <c r="A36" s="125"/>
      <c r="B36" s="21"/>
      <c r="C36" s="284"/>
      <c r="D36" s="182"/>
      <c r="E36" s="183"/>
      <c r="F36" s="183"/>
    </row>
    <row r="37" spans="1:6" x14ac:dyDescent="0.2">
      <c r="A37" s="287">
        <f>COUNT($A$7:A34)+1</f>
        <v>7</v>
      </c>
      <c r="B37" s="184" t="s">
        <v>409</v>
      </c>
      <c r="C37" s="282"/>
      <c r="D37" s="185"/>
      <c r="E37" s="186"/>
      <c r="F37" s="186"/>
    </row>
    <row r="38" spans="1:6" ht="102" x14ac:dyDescent="0.2">
      <c r="A38" s="94"/>
      <c r="B38" s="192" t="s">
        <v>410</v>
      </c>
      <c r="C38" s="282"/>
      <c r="D38" s="185"/>
      <c r="E38" s="186"/>
      <c r="F38" s="186"/>
    </row>
    <row r="39" spans="1:6" x14ac:dyDescent="0.2">
      <c r="A39" s="94"/>
      <c r="B39" s="202"/>
      <c r="C39" s="282">
        <v>1</v>
      </c>
      <c r="D39" s="185" t="s">
        <v>1</v>
      </c>
      <c r="E39" s="101"/>
      <c r="F39" s="102">
        <f>C39*E39</f>
        <v>0</v>
      </c>
    </row>
    <row r="40" spans="1:6" x14ac:dyDescent="0.2">
      <c r="A40" s="103"/>
      <c r="B40" s="203"/>
      <c r="C40" s="283"/>
      <c r="D40" s="193"/>
      <c r="E40" s="87"/>
      <c r="F40" s="87"/>
    </row>
    <row r="41" spans="1:6" x14ac:dyDescent="0.2">
      <c r="A41" s="94"/>
      <c r="B41" s="202"/>
      <c r="C41" s="282"/>
      <c r="D41" s="185"/>
      <c r="E41" s="102"/>
      <c r="F41" s="102"/>
    </row>
    <row r="42" spans="1:6" x14ac:dyDescent="0.2">
      <c r="A42" s="287">
        <f>COUNT($A$7:A40)+1</f>
        <v>8</v>
      </c>
      <c r="B42" s="184" t="s">
        <v>411</v>
      </c>
      <c r="C42" s="282"/>
      <c r="D42" s="200"/>
      <c r="E42" s="102"/>
      <c r="F42" s="201"/>
    </row>
    <row r="43" spans="1:6" ht="25.5" x14ac:dyDescent="0.2">
      <c r="A43" s="94"/>
      <c r="B43" s="187" t="s">
        <v>412</v>
      </c>
      <c r="C43" s="282"/>
      <c r="D43" s="185"/>
      <c r="E43" s="186"/>
      <c r="F43" s="186"/>
    </row>
    <row r="44" spans="1:6" ht="14.25" x14ac:dyDescent="0.2">
      <c r="A44" s="94"/>
      <c r="B44" s="188" t="s">
        <v>391</v>
      </c>
      <c r="C44" s="282">
        <v>4</v>
      </c>
      <c r="D44" s="189" t="s">
        <v>8</v>
      </c>
      <c r="E44" s="101"/>
      <c r="F44" s="102">
        <f>C44*E44</f>
        <v>0</v>
      </c>
    </row>
    <row r="45" spans="1:6" x14ac:dyDescent="0.2">
      <c r="A45" s="103"/>
      <c r="B45" s="190"/>
      <c r="C45" s="283"/>
      <c r="D45" s="191"/>
      <c r="E45" s="87"/>
      <c r="F45" s="87"/>
    </row>
    <row r="46" spans="1:6" x14ac:dyDescent="0.2">
      <c r="A46" s="125"/>
      <c r="B46" s="21"/>
      <c r="C46" s="291"/>
      <c r="D46" s="182"/>
      <c r="E46" s="129"/>
      <c r="F46" s="129"/>
    </row>
    <row r="47" spans="1:6" x14ac:dyDescent="0.2">
      <c r="A47" s="287">
        <f>COUNT($A$7:A45)+1</f>
        <v>9</v>
      </c>
      <c r="B47" s="184" t="s">
        <v>214</v>
      </c>
      <c r="C47" s="281"/>
      <c r="D47" s="185"/>
      <c r="E47" s="186"/>
      <c r="F47" s="102"/>
    </row>
    <row r="48" spans="1:6" ht="25.5" x14ac:dyDescent="0.2">
      <c r="A48" s="94"/>
      <c r="B48" s="192" t="s">
        <v>178</v>
      </c>
      <c r="C48" s="281"/>
      <c r="D48" s="185"/>
      <c r="E48" s="186"/>
      <c r="F48" s="102"/>
    </row>
    <row r="49" spans="1:6" ht="14.25" x14ac:dyDescent="0.2">
      <c r="A49" s="94"/>
      <c r="B49" s="202"/>
      <c r="C49" s="281">
        <v>72</v>
      </c>
      <c r="D49" s="189" t="s">
        <v>8</v>
      </c>
      <c r="E49" s="101"/>
      <c r="F49" s="102">
        <f>C49*E49</f>
        <v>0</v>
      </c>
    </row>
    <row r="50" spans="1:6" x14ac:dyDescent="0.2">
      <c r="A50" s="103"/>
      <c r="B50" s="203"/>
      <c r="C50" s="290"/>
      <c r="D50" s="193"/>
      <c r="E50" s="205"/>
      <c r="F50" s="87"/>
    </row>
    <row r="51" spans="1:6" x14ac:dyDescent="0.2">
      <c r="A51" s="125"/>
      <c r="B51" s="21"/>
      <c r="C51" s="291"/>
      <c r="D51" s="182"/>
      <c r="E51" s="183"/>
      <c r="F51" s="129"/>
    </row>
    <row r="52" spans="1:6" x14ac:dyDescent="0.2">
      <c r="A52" s="287">
        <f>COUNT($A$7:A50)+1</f>
        <v>10</v>
      </c>
      <c r="B52" s="184" t="s">
        <v>217</v>
      </c>
      <c r="C52" s="281"/>
      <c r="D52" s="185"/>
      <c r="E52" s="186"/>
      <c r="F52" s="102"/>
    </row>
    <row r="53" spans="1:6" ht="38.25" x14ac:dyDescent="0.2">
      <c r="A53" s="94"/>
      <c r="B53" s="192" t="s">
        <v>218</v>
      </c>
      <c r="C53" s="281"/>
      <c r="D53" s="185"/>
      <c r="E53" s="186"/>
      <c r="F53" s="186"/>
    </row>
    <row r="54" spans="1:6" x14ac:dyDescent="0.2">
      <c r="A54" s="94"/>
      <c r="B54" s="202"/>
      <c r="C54" s="281"/>
      <c r="D54" s="206">
        <v>0.02</v>
      </c>
      <c r="E54" s="102"/>
      <c r="F54" s="102">
        <f>D54*(SUM(F9:F49))</f>
        <v>0</v>
      </c>
    </row>
    <row r="55" spans="1:6" x14ac:dyDescent="0.2">
      <c r="A55" s="103"/>
      <c r="B55" s="203"/>
      <c r="C55" s="290"/>
      <c r="D55" s="193"/>
      <c r="E55" s="87"/>
      <c r="F55" s="87"/>
    </row>
    <row r="56" spans="1:6" x14ac:dyDescent="0.2">
      <c r="A56" s="125"/>
      <c r="B56" s="21"/>
      <c r="C56" s="291"/>
      <c r="D56" s="182"/>
      <c r="E56" s="129"/>
      <c r="F56" s="129"/>
    </row>
    <row r="57" spans="1:6" x14ac:dyDescent="0.2">
      <c r="A57" s="287">
        <f>COUNT($A$7:A55)+1</f>
        <v>11</v>
      </c>
      <c r="B57" s="184" t="s">
        <v>414</v>
      </c>
      <c r="C57" s="281"/>
      <c r="D57" s="185"/>
      <c r="E57" s="102"/>
      <c r="F57" s="102"/>
    </row>
    <row r="58" spans="1:6" ht="38.25" x14ac:dyDescent="0.2">
      <c r="A58" s="94"/>
      <c r="B58" s="132" t="s">
        <v>415</v>
      </c>
      <c r="C58" s="281"/>
      <c r="D58" s="185"/>
      <c r="E58" s="186"/>
      <c r="F58" s="102"/>
    </row>
    <row r="59" spans="1:6" x14ac:dyDescent="0.2">
      <c r="A59" s="131"/>
      <c r="B59" s="202"/>
      <c r="C59" s="281"/>
      <c r="D59" s="206">
        <v>0.1</v>
      </c>
      <c r="E59" s="186"/>
      <c r="F59" s="102">
        <f>D59*(SUM(F9:F49))</f>
        <v>0</v>
      </c>
    </row>
    <row r="60" spans="1:6" x14ac:dyDescent="0.2">
      <c r="A60" s="292"/>
      <c r="B60" s="203"/>
      <c r="C60" s="290"/>
      <c r="D60" s="193"/>
      <c r="E60" s="87"/>
      <c r="F60" s="87"/>
    </row>
    <row r="61" spans="1:6" x14ac:dyDescent="0.2">
      <c r="A61" s="163"/>
      <c r="B61" s="243" t="s">
        <v>347</v>
      </c>
      <c r="C61" s="293"/>
      <c r="D61" s="245"/>
      <c r="E61" s="164" t="s">
        <v>12</v>
      </c>
      <c r="F61" s="70">
        <f>SUM(F9:F60)</f>
        <v>0</v>
      </c>
    </row>
  </sheetData>
  <sheetProtection algorithmName="SHA-512" hashValue="frWoANk34P/swvqOuvOCXCfEzOYyoNOpnJuuztDMUDZ/R4RSMkxddFAHS5+aScfNSfxmgv8Pl3mcRxrIPIClKw==" saltValue="c/t/68Zv5iyj0Xm0GUDhU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zoomScaleNormal="100" zoomScaleSheetLayoutView="100" workbookViewId="0">
      <selection activeCell="E38" sqref="E38"/>
    </sheetView>
  </sheetViews>
  <sheetFormatPr defaultColWidth="9" defaultRowHeight="12.75" x14ac:dyDescent="0.2"/>
  <cols>
    <col min="1" max="1" width="5.7109375" style="77" customWidth="1"/>
    <col min="2" max="2" width="50.7109375" style="78" customWidth="1"/>
    <col min="3" max="3" width="7.7109375" style="294"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7" x14ac:dyDescent="0.2">
      <c r="A1" s="14" t="s">
        <v>382</v>
      </c>
      <c r="B1" s="59" t="s">
        <v>124</v>
      </c>
      <c r="C1" s="269"/>
      <c r="D1" s="59"/>
      <c r="E1" s="61"/>
      <c r="F1" s="61"/>
    </row>
    <row r="2" spans="1:7" x14ac:dyDescent="0.2">
      <c r="A2" s="14" t="s">
        <v>383</v>
      </c>
      <c r="B2" s="59" t="s">
        <v>24</v>
      </c>
      <c r="C2" s="269"/>
      <c r="D2" s="59"/>
      <c r="E2" s="61"/>
      <c r="F2" s="61"/>
    </row>
    <row r="3" spans="1:7" x14ac:dyDescent="0.2">
      <c r="A3" s="14" t="s">
        <v>379</v>
      </c>
      <c r="B3" s="59" t="s">
        <v>354</v>
      </c>
      <c r="C3" s="269"/>
      <c r="D3" s="59"/>
      <c r="E3" s="61"/>
      <c r="F3" s="61"/>
    </row>
    <row r="4" spans="1:7" x14ac:dyDescent="0.2">
      <c r="A4" s="272"/>
      <c r="B4" s="59"/>
      <c r="C4" s="269"/>
      <c r="D4" s="59"/>
      <c r="E4" s="61"/>
      <c r="F4" s="61"/>
    </row>
    <row r="5" spans="1:7" s="19" customFormat="1" ht="76.5" x14ac:dyDescent="0.2">
      <c r="A5" s="46" t="s">
        <v>0</v>
      </c>
      <c r="B5" s="83" t="s">
        <v>7</v>
      </c>
      <c r="C5" s="48" t="s">
        <v>5</v>
      </c>
      <c r="D5" s="85" t="s">
        <v>6</v>
      </c>
      <c r="E5" s="49" t="s">
        <v>9</v>
      </c>
      <c r="F5" s="49" t="s">
        <v>10</v>
      </c>
    </row>
    <row r="6" spans="1:7" s="93" customFormat="1" x14ac:dyDescent="0.2">
      <c r="A6" s="88">
        <v>1</v>
      </c>
      <c r="B6" s="89"/>
      <c r="C6" s="90"/>
      <c r="D6" s="91"/>
      <c r="E6" s="92"/>
      <c r="F6" s="92"/>
    </row>
    <row r="7" spans="1:7" x14ac:dyDescent="0.2">
      <c r="A7" s="295"/>
      <c r="B7" s="296" t="s">
        <v>354</v>
      </c>
      <c r="C7" s="297">
        <v>16</v>
      </c>
      <c r="D7" s="298" t="s">
        <v>1</v>
      </c>
      <c r="E7" s="412"/>
      <c r="F7" s="299">
        <f>C7*E7</f>
        <v>0</v>
      </c>
      <c r="G7" s="300"/>
    </row>
    <row r="8" spans="1:7" x14ac:dyDescent="0.2">
      <c r="A8" s="301"/>
      <c r="B8" s="298"/>
      <c r="C8" s="302"/>
      <c r="D8" s="298"/>
      <c r="E8" s="303"/>
      <c r="F8" s="304"/>
      <c r="G8" s="300"/>
    </row>
    <row r="9" spans="1:7" x14ac:dyDescent="0.2">
      <c r="A9" s="305"/>
      <c r="B9" s="306" t="s">
        <v>423</v>
      </c>
      <c r="C9" s="307"/>
      <c r="D9" s="308"/>
      <c r="E9" s="309"/>
      <c r="F9" s="309">
        <f>SUM(F11:F58)</f>
        <v>0</v>
      </c>
      <c r="G9" s="300"/>
    </row>
    <row r="10" spans="1:7" x14ac:dyDescent="0.2">
      <c r="A10" s="310"/>
      <c r="B10" s="311"/>
      <c r="C10" s="312"/>
      <c r="D10" s="313"/>
      <c r="E10" s="314"/>
      <c r="F10" s="314"/>
    </row>
    <row r="11" spans="1:7" x14ac:dyDescent="0.2">
      <c r="A11" s="94">
        <f>COUNT(A6+1)</f>
        <v>1</v>
      </c>
      <c r="B11" s="95" t="s">
        <v>385</v>
      </c>
      <c r="C11" s="315"/>
      <c r="D11" s="64"/>
      <c r="E11" s="71"/>
      <c r="F11" s="71"/>
    </row>
    <row r="12" spans="1:7" ht="25.5" x14ac:dyDescent="0.2">
      <c r="A12" s="94"/>
      <c r="B12" s="96" t="s">
        <v>386</v>
      </c>
      <c r="C12" s="281"/>
      <c r="D12" s="98"/>
      <c r="E12" s="99"/>
      <c r="F12" s="99"/>
    </row>
    <row r="13" spans="1:7" ht="14.25" x14ac:dyDescent="0.2">
      <c r="A13" s="94"/>
      <c r="B13" s="188" t="s">
        <v>387</v>
      </c>
      <c r="C13" s="282">
        <v>84</v>
      </c>
      <c r="D13" s="189" t="s">
        <v>8</v>
      </c>
      <c r="E13" s="101"/>
      <c r="F13" s="102">
        <f>C13*E13</f>
        <v>0</v>
      </c>
    </row>
    <row r="14" spans="1:7" x14ac:dyDescent="0.2">
      <c r="A14" s="103"/>
      <c r="B14" s="104"/>
      <c r="C14" s="283"/>
      <c r="D14" s="86"/>
      <c r="E14" s="87"/>
      <c r="F14" s="87"/>
    </row>
    <row r="15" spans="1:7" x14ac:dyDescent="0.2">
      <c r="A15" s="288"/>
      <c r="B15" s="289"/>
      <c r="C15" s="284"/>
      <c r="D15" s="182"/>
      <c r="E15" s="183"/>
      <c r="F15" s="183"/>
    </row>
    <row r="16" spans="1:7" x14ac:dyDescent="0.2">
      <c r="A16" s="287">
        <f>COUNT($A$7:A15)+1</f>
        <v>2</v>
      </c>
      <c r="B16" s="184" t="s">
        <v>394</v>
      </c>
      <c r="C16" s="282"/>
      <c r="D16" s="185"/>
      <c r="E16" s="186"/>
      <c r="F16" s="186"/>
    </row>
    <row r="17" spans="1:6" x14ac:dyDescent="0.2">
      <c r="A17" s="94"/>
      <c r="B17" s="192" t="s">
        <v>395</v>
      </c>
      <c r="C17" s="282"/>
      <c r="D17" s="185"/>
      <c r="E17" s="186"/>
      <c r="F17" s="186"/>
    </row>
    <row r="18" spans="1:6" x14ac:dyDescent="0.2">
      <c r="A18" s="94"/>
      <c r="B18" s="188" t="s">
        <v>396</v>
      </c>
      <c r="C18" s="282">
        <v>12</v>
      </c>
      <c r="D18" s="185" t="s">
        <v>1</v>
      </c>
      <c r="E18" s="101"/>
      <c r="F18" s="102">
        <f t="shared" ref="F18" si="0">C18*E18</f>
        <v>0</v>
      </c>
    </row>
    <row r="19" spans="1:6" x14ac:dyDescent="0.2">
      <c r="A19" s="103"/>
      <c r="B19" s="190"/>
      <c r="C19" s="283"/>
      <c r="D19" s="193"/>
      <c r="E19" s="87"/>
      <c r="F19" s="87"/>
    </row>
    <row r="20" spans="1:6" x14ac:dyDescent="0.2">
      <c r="A20" s="125"/>
      <c r="B20" s="133"/>
      <c r="C20" s="284"/>
      <c r="D20" s="127"/>
      <c r="E20" s="128"/>
      <c r="F20" s="134"/>
    </row>
    <row r="21" spans="1:6" x14ac:dyDescent="0.2">
      <c r="A21" s="94">
        <f>COUNT($A$11:A20)+1</f>
        <v>3</v>
      </c>
      <c r="B21" s="95" t="s">
        <v>404</v>
      </c>
      <c r="C21" s="282"/>
      <c r="D21" s="98"/>
      <c r="E21" s="130"/>
      <c r="F21" s="99"/>
    </row>
    <row r="22" spans="1:6" ht="25.5" x14ac:dyDescent="0.2">
      <c r="A22" s="94"/>
      <c r="B22" s="132" t="s">
        <v>424</v>
      </c>
      <c r="C22" s="282"/>
      <c r="D22" s="98"/>
      <c r="E22" s="130"/>
      <c r="F22" s="99"/>
    </row>
    <row r="23" spans="1:6" x14ac:dyDescent="0.2">
      <c r="A23" s="94"/>
      <c r="B23" s="154" t="s">
        <v>399</v>
      </c>
      <c r="C23" s="282">
        <v>4</v>
      </c>
      <c r="D23" s="98" t="s">
        <v>1</v>
      </c>
      <c r="E23" s="101"/>
      <c r="F23" s="102">
        <f>C23*E23</f>
        <v>0</v>
      </c>
    </row>
    <row r="24" spans="1:6" x14ac:dyDescent="0.2">
      <c r="A24" s="103"/>
      <c r="B24" s="104"/>
      <c r="C24" s="283"/>
      <c r="D24" s="86"/>
      <c r="E24" s="87"/>
      <c r="F24" s="87"/>
    </row>
    <row r="25" spans="1:6" x14ac:dyDescent="0.2">
      <c r="A25" s="125"/>
      <c r="B25" s="285"/>
      <c r="C25" s="284"/>
      <c r="D25" s="182"/>
      <c r="E25" s="129"/>
      <c r="F25" s="129"/>
    </row>
    <row r="26" spans="1:6" x14ac:dyDescent="0.2">
      <c r="A26" s="287">
        <f>COUNT($A$7:A25)+1</f>
        <v>4</v>
      </c>
      <c r="B26" s="184" t="s">
        <v>419</v>
      </c>
      <c r="C26" s="282"/>
      <c r="D26" s="185"/>
      <c r="E26" s="186"/>
      <c r="F26" s="186"/>
    </row>
    <row r="27" spans="1:6" ht="38.25" x14ac:dyDescent="0.2">
      <c r="A27" s="94"/>
      <c r="B27" s="192" t="s">
        <v>418</v>
      </c>
      <c r="C27" s="282"/>
      <c r="D27" s="185"/>
      <c r="E27" s="186"/>
      <c r="F27" s="186"/>
    </row>
    <row r="28" spans="1:6" x14ac:dyDescent="0.2">
      <c r="A28" s="94"/>
      <c r="B28" s="188" t="s">
        <v>417</v>
      </c>
      <c r="C28" s="282">
        <v>16</v>
      </c>
      <c r="D28" s="185" t="s">
        <v>1</v>
      </c>
      <c r="E28" s="101"/>
      <c r="F28" s="102">
        <f>C28*E28</f>
        <v>0</v>
      </c>
    </row>
    <row r="29" spans="1:6" x14ac:dyDescent="0.2">
      <c r="A29" s="103"/>
      <c r="B29" s="190"/>
      <c r="C29" s="283"/>
      <c r="D29" s="193"/>
      <c r="E29" s="87"/>
      <c r="F29" s="87"/>
    </row>
    <row r="30" spans="1:6" x14ac:dyDescent="0.2">
      <c r="A30" s="125"/>
      <c r="B30" s="133" t="s">
        <v>163</v>
      </c>
      <c r="C30" s="284"/>
      <c r="D30" s="127"/>
      <c r="E30" s="128"/>
      <c r="F30" s="134"/>
    </row>
    <row r="31" spans="1:6" x14ac:dyDescent="0.2">
      <c r="A31" s="94">
        <f>COUNT($A$11:A30)+1</f>
        <v>5</v>
      </c>
      <c r="B31" s="95" t="s">
        <v>209</v>
      </c>
      <c r="C31" s="282"/>
      <c r="D31" s="98"/>
      <c r="E31" s="130"/>
      <c r="F31" s="99"/>
    </row>
    <row r="32" spans="1:6" ht="25.5" x14ac:dyDescent="0.2">
      <c r="A32" s="94"/>
      <c r="B32" s="132" t="s">
        <v>210</v>
      </c>
      <c r="C32" s="282"/>
      <c r="D32" s="98"/>
      <c r="E32" s="130"/>
      <c r="F32" s="99"/>
    </row>
    <row r="33" spans="1:6" x14ac:dyDescent="0.2">
      <c r="A33" s="94"/>
      <c r="B33" s="188" t="s">
        <v>402</v>
      </c>
      <c r="C33" s="282">
        <v>84</v>
      </c>
      <c r="D33" s="185" t="s">
        <v>1</v>
      </c>
      <c r="E33" s="101"/>
      <c r="F33" s="102">
        <f t="shared" ref="F33" si="1">C33*E33</f>
        <v>0</v>
      </c>
    </row>
    <row r="34" spans="1:6" x14ac:dyDescent="0.2">
      <c r="A34" s="103"/>
      <c r="B34" s="104"/>
      <c r="C34" s="283"/>
      <c r="D34" s="86"/>
      <c r="E34" s="87"/>
      <c r="F34" s="87"/>
    </row>
    <row r="35" spans="1:6" x14ac:dyDescent="0.2">
      <c r="A35" s="125"/>
      <c r="B35" s="285"/>
      <c r="C35" s="284"/>
      <c r="D35" s="182"/>
      <c r="E35" s="129"/>
      <c r="F35" s="129"/>
    </row>
    <row r="36" spans="1:6" x14ac:dyDescent="0.2">
      <c r="A36" s="287">
        <f>COUNT($A$7:A35)+1</f>
        <v>6</v>
      </c>
      <c r="B36" s="184" t="s">
        <v>406</v>
      </c>
      <c r="C36" s="282"/>
      <c r="D36" s="185"/>
      <c r="E36" s="186"/>
      <c r="F36" s="186"/>
    </row>
    <row r="37" spans="1:6" ht="25.5" x14ac:dyDescent="0.2">
      <c r="A37" s="94"/>
      <c r="B37" s="192" t="s">
        <v>407</v>
      </c>
      <c r="C37" s="282"/>
      <c r="D37" s="185"/>
      <c r="E37" s="186"/>
      <c r="F37" s="186"/>
    </row>
    <row r="38" spans="1:6" x14ac:dyDescent="0.2">
      <c r="A38" s="94"/>
      <c r="B38" s="202" t="s">
        <v>408</v>
      </c>
      <c r="C38" s="282">
        <v>16</v>
      </c>
      <c r="D38" s="185" t="s">
        <v>1</v>
      </c>
      <c r="E38" s="101"/>
      <c r="F38" s="102">
        <f>C38*E38</f>
        <v>0</v>
      </c>
    </row>
    <row r="39" spans="1:6" x14ac:dyDescent="0.2">
      <c r="A39" s="103"/>
      <c r="B39" s="203"/>
      <c r="C39" s="283"/>
      <c r="D39" s="193"/>
      <c r="E39" s="87"/>
      <c r="F39" s="87"/>
    </row>
    <row r="40" spans="1:6" x14ac:dyDescent="0.2">
      <c r="A40" s="125"/>
      <c r="B40" s="126"/>
      <c r="C40" s="284"/>
      <c r="D40" s="127"/>
      <c r="E40" s="128"/>
      <c r="F40" s="129"/>
    </row>
    <row r="41" spans="1:6" x14ac:dyDescent="0.2">
      <c r="A41" s="94">
        <f>COUNT($A$11:A40)+1</f>
        <v>7</v>
      </c>
      <c r="B41" s="112" t="s">
        <v>400</v>
      </c>
      <c r="C41" s="282"/>
      <c r="D41" s="113"/>
      <c r="E41" s="23"/>
      <c r="F41" s="23"/>
    </row>
    <row r="42" spans="1:6" x14ac:dyDescent="0.2">
      <c r="A42" s="94"/>
      <c r="B42" s="132" t="s">
        <v>401</v>
      </c>
      <c r="C42" s="282"/>
      <c r="D42" s="113"/>
      <c r="E42" s="114"/>
      <c r="F42" s="116"/>
    </row>
    <row r="43" spans="1:6" x14ac:dyDescent="0.2">
      <c r="A43" s="94"/>
      <c r="B43" s="117" t="s">
        <v>417</v>
      </c>
      <c r="C43" s="282">
        <v>16</v>
      </c>
      <c r="D43" s="113" t="s">
        <v>1</v>
      </c>
      <c r="E43" s="101"/>
      <c r="F43" s="23">
        <f>C43*E43</f>
        <v>0</v>
      </c>
    </row>
    <row r="44" spans="1:6" x14ac:dyDescent="0.2">
      <c r="A44" s="103"/>
      <c r="B44" s="119"/>
      <c r="C44" s="283"/>
      <c r="D44" s="120"/>
      <c r="E44" s="87"/>
      <c r="F44" s="35"/>
    </row>
    <row r="45" spans="1:6" x14ac:dyDescent="0.2">
      <c r="A45" s="125"/>
      <c r="B45" s="121"/>
      <c r="C45" s="284"/>
      <c r="D45" s="108"/>
      <c r="E45" s="110"/>
      <c r="F45" s="110"/>
    </row>
    <row r="46" spans="1:6" x14ac:dyDescent="0.2">
      <c r="A46" s="94">
        <f>COUNT($A$11:A44)+1</f>
        <v>8</v>
      </c>
      <c r="B46" s="95" t="s">
        <v>79</v>
      </c>
      <c r="C46" s="282"/>
      <c r="D46" s="98"/>
      <c r="E46" s="99"/>
      <c r="F46" s="99"/>
    </row>
    <row r="47" spans="1:6" ht="38.25" x14ac:dyDescent="0.2">
      <c r="A47" s="94"/>
      <c r="B47" s="155" t="s">
        <v>425</v>
      </c>
      <c r="C47" s="282"/>
      <c r="D47" s="98"/>
      <c r="E47" s="99"/>
      <c r="F47" s="99"/>
    </row>
    <row r="48" spans="1:6" x14ac:dyDescent="0.2">
      <c r="A48" s="94"/>
      <c r="B48" s="100"/>
      <c r="C48" s="282">
        <v>16</v>
      </c>
      <c r="D48" s="98" t="s">
        <v>1</v>
      </c>
      <c r="E48" s="101"/>
      <c r="F48" s="102">
        <f>C48*E48</f>
        <v>0</v>
      </c>
    </row>
    <row r="49" spans="1:6" x14ac:dyDescent="0.2">
      <c r="A49" s="103"/>
      <c r="B49" s="159"/>
      <c r="C49" s="283"/>
      <c r="D49" s="86"/>
      <c r="E49" s="87"/>
      <c r="F49" s="87"/>
    </row>
    <row r="50" spans="1:6" x14ac:dyDescent="0.2">
      <c r="A50" s="125"/>
      <c r="B50" s="133"/>
      <c r="C50" s="291"/>
      <c r="D50" s="127"/>
      <c r="E50" s="134"/>
      <c r="F50" s="134"/>
    </row>
    <row r="51" spans="1:6" x14ac:dyDescent="0.2">
      <c r="A51" s="94">
        <f>COUNT($A$11:A50)+1</f>
        <v>9</v>
      </c>
      <c r="B51" s="95" t="s">
        <v>179</v>
      </c>
      <c r="C51" s="281"/>
      <c r="D51" s="98"/>
      <c r="E51" s="99"/>
      <c r="F51" s="99"/>
    </row>
    <row r="52" spans="1:6" ht="25.5" x14ac:dyDescent="0.2">
      <c r="A52" s="94"/>
      <c r="B52" s="155" t="s">
        <v>180</v>
      </c>
      <c r="C52" s="281"/>
      <c r="D52" s="98"/>
      <c r="E52" s="99"/>
      <c r="F52" s="99"/>
    </row>
    <row r="53" spans="1:6" x14ac:dyDescent="0.2">
      <c r="A53" s="94"/>
      <c r="B53" s="100"/>
      <c r="C53" s="316"/>
      <c r="D53" s="158">
        <v>0.03</v>
      </c>
      <c r="E53" s="99"/>
      <c r="F53" s="102">
        <f>D53*(SUM(F14:F48))</f>
        <v>0</v>
      </c>
    </row>
    <row r="54" spans="1:6" x14ac:dyDescent="0.2">
      <c r="A54" s="103"/>
      <c r="B54" s="159"/>
      <c r="C54" s="317"/>
      <c r="D54" s="161"/>
      <c r="E54" s="162"/>
      <c r="F54" s="87"/>
    </row>
    <row r="55" spans="1:6" x14ac:dyDescent="0.2">
      <c r="A55" s="125"/>
      <c r="B55" s="133"/>
      <c r="C55" s="291"/>
      <c r="D55" s="127"/>
      <c r="E55" s="134"/>
      <c r="F55" s="134"/>
    </row>
    <row r="56" spans="1:6" x14ac:dyDescent="0.2">
      <c r="A56" s="287">
        <f>COUNT($A$11:A55)+1</f>
        <v>10</v>
      </c>
      <c r="B56" s="95" t="s">
        <v>16</v>
      </c>
      <c r="C56" s="281"/>
      <c r="D56" s="98"/>
      <c r="E56" s="99"/>
      <c r="F56" s="99"/>
    </row>
    <row r="57" spans="1:6" ht="38.25" x14ac:dyDescent="0.2">
      <c r="A57" s="94"/>
      <c r="B57" s="155" t="s">
        <v>415</v>
      </c>
      <c r="C57" s="281"/>
      <c r="D57" s="98"/>
      <c r="E57" s="99"/>
      <c r="F57" s="102"/>
    </row>
    <row r="58" spans="1:6" x14ac:dyDescent="0.2">
      <c r="A58" s="131"/>
      <c r="B58" s="100"/>
      <c r="C58" s="316"/>
      <c r="D58" s="158">
        <v>0.1</v>
      </c>
      <c r="E58" s="99"/>
      <c r="F58" s="102">
        <f>D58*(SUM(F14:F48))</f>
        <v>0</v>
      </c>
    </row>
    <row r="59" spans="1:6" x14ac:dyDescent="0.2">
      <c r="A59" s="292"/>
      <c r="B59" s="159"/>
      <c r="C59" s="290"/>
      <c r="D59" s="86"/>
      <c r="E59" s="162"/>
      <c r="F59" s="162"/>
    </row>
  </sheetData>
  <sheetProtection algorithmName="SHA-512" hashValue="T5pG+a1gRFeze3yeUcw1picbAApaAnaOWnH7TsHEcOf1+sL6QPFOeEthVOZk2nPqy6o4m5XLlqbXR1ZuaNDFsg==" saltValue="6uMrO7TuRgiOVycmpwNwoA==" spinCount="100000" sheet="1" formatCells="0" formatColumns="0" formatRows="0"/>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showGridLines="0" zoomScaleNormal="100" zoomScaleSheetLayoutView="100" workbookViewId="0">
      <selection activeCell="G17" sqref="G17"/>
    </sheetView>
  </sheetViews>
  <sheetFormatPr defaultColWidth="8.85546875" defaultRowHeight="12.75" x14ac:dyDescent="0.2"/>
  <cols>
    <col min="1" max="1" width="6.140625" style="1" customWidth="1"/>
    <col min="2" max="2" width="5.5703125" style="1" customWidth="1"/>
    <col min="3" max="3" width="34.42578125" style="1" customWidth="1"/>
    <col min="4" max="4" width="10" style="1" customWidth="1"/>
    <col min="5" max="5" width="11.140625" style="1" bestFit="1" customWidth="1"/>
    <col min="6" max="6" width="10" style="1" bestFit="1" customWidth="1"/>
    <col min="7" max="7" width="16.42578125" style="7" bestFit="1" customWidth="1"/>
    <col min="8" max="16384" width="8.85546875" style="1"/>
  </cols>
  <sheetData>
    <row r="1" spans="1:7" ht="27" customHeight="1" x14ac:dyDescent="0.2">
      <c r="A1" s="13" t="s">
        <v>2</v>
      </c>
      <c r="B1" s="13"/>
      <c r="C1" s="13"/>
      <c r="D1" s="13"/>
      <c r="E1" s="13"/>
      <c r="F1" s="13"/>
      <c r="G1" s="13"/>
    </row>
    <row r="2" spans="1:7" ht="15" customHeight="1" x14ac:dyDescent="0.2">
      <c r="A2" s="477" t="s">
        <v>426</v>
      </c>
      <c r="B2" s="477"/>
      <c r="C2" s="477"/>
      <c r="D2" s="477"/>
      <c r="E2" s="477"/>
      <c r="F2" s="477"/>
      <c r="G2" s="477"/>
    </row>
    <row r="3" spans="1:7" ht="15" customHeight="1" x14ac:dyDescent="0.2">
      <c r="A3" s="414" t="s">
        <v>427</v>
      </c>
      <c r="B3" s="415"/>
      <c r="C3" s="415"/>
      <c r="D3" s="415"/>
      <c r="E3" s="415"/>
      <c r="F3" s="13"/>
      <c r="G3" s="13"/>
    </row>
    <row r="4" spans="1:7" ht="15" customHeight="1" x14ac:dyDescent="0.2">
      <c r="A4" s="507"/>
      <c r="B4" s="507"/>
      <c r="C4" s="507"/>
      <c r="D4" s="507"/>
      <c r="E4" s="507"/>
      <c r="F4" s="507"/>
      <c r="G4" s="507"/>
    </row>
    <row r="5" spans="1:7" ht="25.5" x14ac:dyDescent="0.2">
      <c r="A5" s="6" t="s">
        <v>17</v>
      </c>
      <c r="B5" s="480" t="s">
        <v>24</v>
      </c>
      <c r="C5" s="480"/>
      <c r="D5" s="480"/>
      <c r="E5" s="480"/>
      <c r="F5" s="480"/>
      <c r="G5" s="56" t="s">
        <v>18</v>
      </c>
    </row>
    <row r="6" spans="1:7" x14ac:dyDescent="0.2">
      <c r="A6" s="248" t="s">
        <v>349</v>
      </c>
      <c r="B6" s="503" t="s">
        <v>428</v>
      </c>
      <c r="C6" s="504"/>
      <c r="D6" s="504"/>
      <c r="E6" s="504"/>
      <c r="F6" s="505"/>
      <c r="G6" s="416">
        <f>G7+G8</f>
        <v>0</v>
      </c>
    </row>
    <row r="7" spans="1:7" x14ac:dyDescent="0.2">
      <c r="A7" s="248" t="s">
        <v>351</v>
      </c>
      <c r="B7" s="506" t="s">
        <v>429</v>
      </c>
      <c r="C7" s="506"/>
      <c r="D7" s="506"/>
      <c r="E7" s="506"/>
      <c r="F7" s="506"/>
      <c r="G7" s="319">
        <f>G17</f>
        <v>0</v>
      </c>
    </row>
    <row r="8" spans="1:7" x14ac:dyDescent="0.2">
      <c r="A8" s="250" t="s">
        <v>430</v>
      </c>
      <c r="B8" s="503" t="s">
        <v>431</v>
      </c>
      <c r="C8" s="504"/>
      <c r="D8" s="504"/>
      <c r="E8" s="504"/>
      <c r="F8" s="504"/>
      <c r="G8" s="319">
        <f>G24</f>
        <v>0</v>
      </c>
    </row>
    <row r="9" spans="1:7" x14ac:dyDescent="0.2">
      <c r="A9" s="248" t="s">
        <v>432</v>
      </c>
      <c r="B9" s="503" t="s">
        <v>433</v>
      </c>
      <c r="C9" s="504"/>
      <c r="D9" s="504"/>
      <c r="E9" s="504"/>
      <c r="F9" s="504"/>
      <c r="G9" s="319">
        <f>G8/3</f>
        <v>0</v>
      </c>
    </row>
    <row r="10" spans="1:7" ht="13.5" thickBot="1" x14ac:dyDescent="0.25">
      <c r="A10" s="251"/>
      <c r="B10" s="252"/>
      <c r="C10" s="253"/>
      <c r="D10" s="253"/>
      <c r="E10" s="253"/>
      <c r="F10" s="253"/>
      <c r="G10" s="320"/>
    </row>
    <row r="11" spans="1:7" x14ac:dyDescent="0.2">
      <c r="A11" s="257"/>
      <c r="B11" s="257"/>
      <c r="C11" s="257"/>
      <c r="D11" s="257"/>
      <c r="E11" s="257"/>
      <c r="F11" s="257"/>
      <c r="G11" s="257"/>
    </row>
    <row r="12" spans="1:7" ht="15.75" x14ac:dyDescent="0.25">
      <c r="A12" s="12" t="s">
        <v>434</v>
      </c>
      <c r="B12" s="10"/>
      <c r="C12" s="11"/>
      <c r="D12" s="11"/>
      <c r="E12" s="10"/>
      <c r="F12" s="10"/>
      <c r="G12" s="9"/>
    </row>
    <row r="13" spans="1:7" x14ac:dyDescent="0.2">
      <c r="A13" s="491" t="s">
        <v>429</v>
      </c>
      <c r="B13" s="492"/>
      <c r="C13" s="492"/>
      <c r="D13" s="492"/>
      <c r="E13" s="492"/>
      <c r="F13" s="492"/>
      <c r="G13" s="493"/>
    </row>
    <row r="14" spans="1:7" ht="25.5" x14ac:dyDescent="0.2">
      <c r="A14" s="494" t="s">
        <v>14</v>
      </c>
      <c r="B14" s="486" t="s">
        <v>435</v>
      </c>
      <c r="C14" s="487"/>
      <c r="D14" s="494" t="s">
        <v>357</v>
      </c>
      <c r="E14" s="494" t="s">
        <v>358</v>
      </c>
      <c r="F14" s="55" t="s">
        <v>359</v>
      </c>
      <c r="G14" s="55" t="s">
        <v>3</v>
      </c>
    </row>
    <row r="15" spans="1:7" x14ac:dyDescent="0.2">
      <c r="A15" s="495"/>
      <c r="B15" s="488"/>
      <c r="C15" s="489"/>
      <c r="D15" s="495"/>
      <c r="E15" s="495"/>
      <c r="F15" s="2" t="s">
        <v>4</v>
      </c>
      <c r="G15" s="2" t="s">
        <v>11</v>
      </c>
    </row>
    <row r="16" spans="1:7" x14ac:dyDescent="0.2">
      <c r="A16" s="3" t="s">
        <v>130</v>
      </c>
      <c r="B16" s="483" t="s">
        <v>436</v>
      </c>
      <c r="C16" s="484"/>
      <c r="D16" s="260" t="s">
        <v>362</v>
      </c>
      <c r="E16" s="260" t="s">
        <v>370</v>
      </c>
      <c r="F16" s="8">
        <v>50</v>
      </c>
      <c r="G16" s="4">
        <f>'N-18013_SD'!F101</f>
        <v>0</v>
      </c>
    </row>
    <row r="17" spans="1:7" x14ac:dyDescent="0.2">
      <c r="A17" s="485" t="s">
        <v>437</v>
      </c>
      <c r="B17" s="485"/>
      <c r="C17" s="485"/>
      <c r="D17" s="485"/>
      <c r="E17" s="485"/>
      <c r="F17" s="485"/>
      <c r="G17" s="5">
        <f>SUM(G16:G16)</f>
        <v>0</v>
      </c>
    </row>
    <row r="18" spans="1:7" x14ac:dyDescent="0.2">
      <c r="A18" s="491" t="s">
        <v>431</v>
      </c>
      <c r="B18" s="492"/>
      <c r="C18" s="492"/>
      <c r="D18" s="492"/>
      <c r="E18" s="492"/>
      <c r="F18" s="492"/>
      <c r="G18" s="493"/>
    </row>
    <row r="19" spans="1:7" ht="25.5" x14ac:dyDescent="0.2">
      <c r="A19" s="494" t="s">
        <v>14</v>
      </c>
      <c r="B19" s="486" t="s">
        <v>438</v>
      </c>
      <c r="C19" s="487"/>
      <c r="D19" s="494" t="s">
        <v>439</v>
      </c>
      <c r="E19" s="494" t="s">
        <v>440</v>
      </c>
      <c r="F19" s="55" t="s">
        <v>441</v>
      </c>
      <c r="G19" s="55" t="s">
        <v>3</v>
      </c>
    </row>
    <row r="20" spans="1:7" x14ac:dyDescent="0.2">
      <c r="A20" s="495"/>
      <c r="B20" s="488"/>
      <c r="C20" s="489"/>
      <c r="D20" s="495"/>
      <c r="E20" s="495"/>
      <c r="F20" s="2" t="s">
        <v>4</v>
      </c>
      <c r="G20" s="2" t="s">
        <v>11</v>
      </c>
    </row>
    <row r="21" spans="1:7" x14ac:dyDescent="0.2">
      <c r="A21" s="3" t="s">
        <v>132</v>
      </c>
      <c r="B21" s="483" t="s">
        <v>442</v>
      </c>
      <c r="C21" s="484"/>
      <c r="D21" s="260" t="s">
        <v>362</v>
      </c>
      <c r="E21" s="260" t="s">
        <v>443</v>
      </c>
      <c r="F21" s="8">
        <v>13</v>
      </c>
      <c r="G21" s="4">
        <f>'P-35193'!F7</f>
        <v>0</v>
      </c>
    </row>
    <row r="22" spans="1:7" x14ac:dyDescent="0.2">
      <c r="A22" s="3" t="s">
        <v>134</v>
      </c>
      <c r="B22" s="483" t="s">
        <v>444</v>
      </c>
      <c r="C22" s="484"/>
      <c r="D22" s="260" t="s">
        <v>362</v>
      </c>
      <c r="E22" s="260" t="s">
        <v>445</v>
      </c>
      <c r="F22" s="8">
        <v>21</v>
      </c>
      <c r="G22" s="4">
        <f>'P-35228'!F7</f>
        <v>0</v>
      </c>
    </row>
    <row r="23" spans="1:7" x14ac:dyDescent="0.2">
      <c r="A23" s="3" t="s">
        <v>136</v>
      </c>
      <c r="B23" s="483" t="s">
        <v>446</v>
      </c>
      <c r="C23" s="484"/>
      <c r="D23" s="260" t="s">
        <v>362</v>
      </c>
      <c r="E23" s="260" t="s">
        <v>443</v>
      </c>
      <c r="F23" s="8">
        <v>21</v>
      </c>
      <c r="G23" s="4">
        <f>'P-26892'!F7</f>
        <v>0</v>
      </c>
    </row>
    <row r="24" spans="1:7" x14ac:dyDescent="0.2">
      <c r="A24" s="485" t="s">
        <v>447</v>
      </c>
      <c r="B24" s="485"/>
      <c r="C24" s="485"/>
      <c r="D24" s="485"/>
      <c r="E24" s="485"/>
      <c r="F24" s="485"/>
      <c r="G24" s="5">
        <f>SUM(G21:G23)</f>
        <v>0</v>
      </c>
    </row>
    <row r="25" spans="1:7" x14ac:dyDescent="0.2">
      <c r="A25" s="208"/>
      <c r="B25" s="208"/>
      <c r="C25" s="208"/>
      <c r="D25" s="208"/>
      <c r="E25" s="208"/>
      <c r="F25" s="208"/>
      <c r="G25" s="321"/>
    </row>
    <row r="26" spans="1:7" x14ac:dyDescent="0.2">
      <c r="A26" s="266"/>
      <c r="B26" s="266"/>
      <c r="C26" s="266"/>
      <c r="D26" s="266"/>
      <c r="E26" s="266"/>
      <c r="F26" s="266"/>
      <c r="G26" s="268"/>
    </row>
    <row r="27" spans="1:7" x14ac:dyDescent="0.2">
      <c r="A27" s="266"/>
      <c r="B27" s="266"/>
      <c r="C27" s="266"/>
      <c r="D27" s="266"/>
      <c r="E27" s="266"/>
      <c r="F27" s="266"/>
      <c r="G27" s="268"/>
    </row>
  </sheetData>
  <sheetProtection algorithmName="SHA-512" hashValue="0jVY9ZqKfsGJMaOvZaOmpBwElmYeWrUY65r5l7qkYjwBDGoZ6TLKGi3jyBrC6XDKcTyU+sgeOQMxyi8g2DsWqA==" saltValue="+dTEuNP1QwAzbB5X088qSA==" spinCount="100000" sheet="1" objects="1" scenarios="1"/>
  <mergeCells count="23">
    <mergeCell ref="B21:C21"/>
    <mergeCell ref="B22:C22"/>
    <mergeCell ref="B23:C23"/>
    <mergeCell ref="A24:F24"/>
    <mergeCell ref="B16:C16"/>
    <mergeCell ref="A17:F17"/>
    <mergeCell ref="A18:G18"/>
    <mergeCell ref="A19:A20"/>
    <mergeCell ref="B19:C20"/>
    <mergeCell ref="D19:D20"/>
    <mergeCell ref="E19:E20"/>
    <mergeCell ref="B8:F8"/>
    <mergeCell ref="B9:F9"/>
    <mergeCell ref="A13:G13"/>
    <mergeCell ref="A14:A15"/>
    <mergeCell ref="B14:C15"/>
    <mergeCell ref="D14:D15"/>
    <mergeCell ref="E14:E15"/>
    <mergeCell ref="A2:G2"/>
    <mergeCell ref="A4:G4"/>
    <mergeCell ref="B5:F5"/>
    <mergeCell ref="B6:F6"/>
    <mergeCell ref="B7:F7"/>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1"/>
  <sheetViews>
    <sheetView topLeftCell="A9" zoomScaleNormal="100" zoomScaleSheetLayoutView="100" workbookViewId="0">
      <selection activeCell="E19" sqref="E1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0.570312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130</v>
      </c>
      <c r="B3" s="36" t="s">
        <v>448</v>
      </c>
      <c r="C3" s="60"/>
      <c r="D3" s="270"/>
      <c r="E3" s="271"/>
      <c r="F3" s="271"/>
    </row>
    <row r="4" spans="1:6" x14ac:dyDescent="0.2">
      <c r="A4" s="272"/>
      <c r="B4" s="59" t="s">
        <v>449</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50</v>
      </c>
      <c r="D9" s="189" t="s">
        <v>8</v>
      </c>
      <c r="E9" s="101"/>
      <c r="F9" s="102">
        <f>C9*E9</f>
        <v>0</v>
      </c>
    </row>
    <row r="10" spans="1:6" x14ac:dyDescent="0.2">
      <c r="A10" s="103"/>
      <c r="B10" s="190"/>
      <c r="C10" s="33"/>
      <c r="D10" s="191"/>
      <c r="E10" s="87"/>
      <c r="F10" s="87"/>
    </row>
    <row r="11" spans="1:6" x14ac:dyDescent="0.2">
      <c r="A11" s="288"/>
      <c r="B11" s="289"/>
      <c r="C11" s="107"/>
      <c r="D11" s="182"/>
      <c r="E11" s="183"/>
      <c r="F11" s="183"/>
    </row>
    <row r="12" spans="1:6" x14ac:dyDescent="0.2">
      <c r="A12" s="287">
        <f>COUNT($A$7:A11)+1</f>
        <v>2</v>
      </c>
      <c r="B12" s="184" t="s">
        <v>394</v>
      </c>
      <c r="C12" s="32"/>
      <c r="D12" s="185"/>
      <c r="E12" s="186"/>
      <c r="F12" s="186"/>
    </row>
    <row r="13" spans="1:6" x14ac:dyDescent="0.2">
      <c r="A13" s="94"/>
      <c r="B13" s="192" t="s">
        <v>395</v>
      </c>
      <c r="C13" s="32"/>
      <c r="D13" s="185"/>
      <c r="E13" s="186"/>
      <c r="F13" s="186"/>
    </row>
    <row r="14" spans="1:6" x14ac:dyDescent="0.2">
      <c r="A14" s="94"/>
      <c r="B14" s="188" t="s">
        <v>396</v>
      </c>
      <c r="C14" s="32">
        <v>2</v>
      </c>
      <c r="D14" s="185" t="s">
        <v>1</v>
      </c>
      <c r="E14" s="101"/>
      <c r="F14" s="102">
        <f t="shared" ref="F14" si="0">C14*E14</f>
        <v>0</v>
      </c>
    </row>
    <row r="15" spans="1:6" x14ac:dyDescent="0.2">
      <c r="A15" s="103"/>
      <c r="B15" s="190"/>
      <c r="C15" s="33"/>
      <c r="D15" s="193"/>
      <c r="E15" s="87"/>
      <c r="F15" s="87"/>
    </row>
    <row r="16" spans="1:6" x14ac:dyDescent="0.2">
      <c r="A16" s="125"/>
      <c r="B16" s="21"/>
      <c r="C16" s="107"/>
      <c r="D16" s="182"/>
      <c r="E16" s="183"/>
      <c r="F16" s="183"/>
    </row>
    <row r="17" spans="1:6" x14ac:dyDescent="0.2">
      <c r="A17" s="287">
        <f>COUNT($A$7:A14)+1</f>
        <v>3</v>
      </c>
      <c r="B17" s="184" t="s">
        <v>400</v>
      </c>
      <c r="C17" s="32"/>
      <c r="D17" s="185"/>
      <c r="E17" s="186"/>
      <c r="F17" s="186"/>
    </row>
    <row r="18" spans="1:6" x14ac:dyDescent="0.2">
      <c r="A18" s="94"/>
      <c r="B18" s="192" t="s">
        <v>401</v>
      </c>
      <c r="C18" s="32"/>
      <c r="D18" s="185"/>
      <c r="E18" s="186"/>
      <c r="F18" s="186"/>
    </row>
    <row r="19" spans="1:6" x14ac:dyDescent="0.2">
      <c r="A19" s="94"/>
      <c r="B19" s="188" t="s">
        <v>402</v>
      </c>
      <c r="C19" s="32">
        <v>1</v>
      </c>
      <c r="D19" s="185" t="s">
        <v>1</v>
      </c>
      <c r="E19" s="101"/>
      <c r="F19" s="102">
        <f>C19*E19</f>
        <v>0</v>
      </c>
    </row>
    <row r="20" spans="1:6" x14ac:dyDescent="0.2">
      <c r="A20" s="103"/>
      <c r="B20" s="190"/>
      <c r="C20" s="33"/>
      <c r="D20" s="193"/>
      <c r="E20" s="87"/>
      <c r="F20" s="87"/>
    </row>
    <row r="21" spans="1:6" x14ac:dyDescent="0.2">
      <c r="A21" s="125"/>
      <c r="B21" s="21"/>
      <c r="C21" s="107"/>
      <c r="D21" s="182"/>
      <c r="E21" s="183"/>
      <c r="F21" s="183"/>
    </row>
    <row r="22" spans="1:6" x14ac:dyDescent="0.2">
      <c r="A22" s="287">
        <f>COUNT($A$7:A21)+1</f>
        <v>4</v>
      </c>
      <c r="B22" s="184" t="s">
        <v>209</v>
      </c>
      <c r="C22" s="32"/>
      <c r="D22" s="185"/>
      <c r="E22" s="186"/>
      <c r="F22" s="186"/>
    </row>
    <row r="23" spans="1:6" ht="25.5" x14ac:dyDescent="0.2">
      <c r="A23" s="94"/>
      <c r="B23" s="192" t="s">
        <v>210</v>
      </c>
      <c r="C23" s="32"/>
      <c r="D23" s="185"/>
      <c r="E23" s="186"/>
      <c r="F23" s="186"/>
    </row>
    <row r="24" spans="1:6" x14ac:dyDescent="0.2">
      <c r="A24" s="94"/>
      <c r="B24" s="188" t="s">
        <v>402</v>
      </c>
      <c r="C24" s="32">
        <v>12</v>
      </c>
      <c r="D24" s="185" t="s">
        <v>1</v>
      </c>
      <c r="E24" s="101"/>
      <c r="F24" s="102">
        <f t="shared" ref="F24" si="1">C24*E24</f>
        <v>0</v>
      </c>
    </row>
    <row r="25" spans="1:6" x14ac:dyDescent="0.2">
      <c r="A25" s="103"/>
      <c r="B25" s="190"/>
      <c r="C25" s="33"/>
      <c r="D25" s="193"/>
      <c r="E25" s="87"/>
      <c r="F25" s="87"/>
    </row>
    <row r="26" spans="1:6" x14ac:dyDescent="0.2">
      <c r="A26" s="125"/>
      <c r="B26" s="285"/>
      <c r="C26" s="107"/>
      <c r="D26" s="182"/>
      <c r="E26" s="129"/>
      <c r="F26" s="129"/>
    </row>
    <row r="27" spans="1:6" x14ac:dyDescent="0.2">
      <c r="A27" s="287">
        <f>COUNT($A$7:A26)+1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COUNT($A$7:A31)+1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3</v>
      </c>
      <c r="D34" s="185" t="s">
        <v>1</v>
      </c>
      <c r="E34" s="101"/>
      <c r="F34" s="102">
        <f>C34*E34</f>
        <v>0</v>
      </c>
    </row>
    <row r="35" spans="1:6" x14ac:dyDescent="0.2">
      <c r="A35" s="103"/>
      <c r="B35" s="203"/>
      <c r="C35" s="33"/>
      <c r="D35" s="193"/>
      <c r="E35" s="87"/>
      <c r="F35" s="87"/>
    </row>
    <row r="36" spans="1:6" x14ac:dyDescent="0.2">
      <c r="A36" s="125"/>
      <c r="B36" s="21"/>
      <c r="C36" s="107"/>
      <c r="D36" s="182"/>
      <c r="E36" s="183"/>
      <c r="F36" s="183"/>
    </row>
    <row r="37" spans="1:6" x14ac:dyDescent="0.2">
      <c r="A37" s="287">
        <f>COUNT($A$7:A36)+1</f>
        <v>7</v>
      </c>
      <c r="B37" s="184" t="s">
        <v>450</v>
      </c>
      <c r="C37" s="32"/>
      <c r="D37" s="185"/>
      <c r="E37" s="186"/>
      <c r="F37" s="186"/>
    </row>
    <row r="38" spans="1:6" x14ac:dyDescent="0.2">
      <c r="A38" s="94"/>
      <c r="B38" s="192" t="s">
        <v>451</v>
      </c>
      <c r="C38" s="32"/>
      <c r="D38" s="185"/>
      <c r="E38" s="186"/>
      <c r="F38" s="186"/>
    </row>
    <row r="39" spans="1:6" x14ac:dyDescent="0.2">
      <c r="A39" s="94"/>
      <c r="B39" s="188" t="s">
        <v>452</v>
      </c>
      <c r="C39" s="32">
        <v>1</v>
      </c>
      <c r="D39" s="185" t="s">
        <v>1</v>
      </c>
      <c r="E39" s="101"/>
      <c r="F39" s="102">
        <f>C39*E39</f>
        <v>0</v>
      </c>
    </row>
    <row r="40" spans="1:6" x14ac:dyDescent="0.2">
      <c r="A40" s="103"/>
      <c r="B40" s="190"/>
      <c r="C40" s="33"/>
      <c r="D40" s="193"/>
      <c r="E40" s="87"/>
      <c r="F40" s="87"/>
    </row>
    <row r="41" spans="1:6" x14ac:dyDescent="0.2">
      <c r="A41" s="125"/>
      <c r="B41" s="21"/>
      <c r="C41" s="107"/>
      <c r="D41" s="182"/>
      <c r="E41" s="129"/>
      <c r="F41" s="129"/>
    </row>
    <row r="42" spans="1:6" x14ac:dyDescent="0.2">
      <c r="A42" s="287">
        <f>COUNT($A$7:A41)+1</f>
        <v>8</v>
      </c>
      <c r="B42" s="184" t="s">
        <v>453</v>
      </c>
      <c r="C42" s="32"/>
      <c r="D42" s="185"/>
      <c r="E42" s="102"/>
      <c r="F42" s="102"/>
    </row>
    <row r="43" spans="1:6" ht="25.5" x14ac:dyDescent="0.2">
      <c r="A43" s="94"/>
      <c r="B43" s="192" t="s">
        <v>454</v>
      </c>
      <c r="C43" s="32"/>
      <c r="D43" s="200"/>
      <c r="E43" s="324"/>
      <c r="F43" s="324"/>
    </row>
    <row r="44" spans="1:6" x14ac:dyDescent="0.2">
      <c r="A44" s="94"/>
      <c r="B44" s="188" t="s">
        <v>455</v>
      </c>
      <c r="C44" s="32">
        <v>1</v>
      </c>
      <c r="D44" s="200" t="s">
        <v>1</v>
      </c>
      <c r="E44" s="101"/>
      <c r="F44" s="201">
        <f>C44*E44</f>
        <v>0</v>
      </c>
    </row>
    <row r="45" spans="1:6" ht="13.5" customHeight="1" x14ac:dyDescent="0.2">
      <c r="A45" s="103"/>
      <c r="B45" s="190"/>
      <c r="C45" s="33"/>
      <c r="D45" s="325"/>
      <c r="E45" s="87"/>
      <c r="F45" s="326"/>
    </row>
    <row r="46" spans="1:6" s="1" customFormat="1" x14ac:dyDescent="0.2">
      <c r="A46" s="105"/>
      <c r="B46" s="121"/>
      <c r="C46" s="107"/>
      <c r="D46" s="108"/>
      <c r="E46" s="109"/>
      <c r="F46" s="122"/>
    </row>
    <row r="47" spans="1:6" s="1" customFormat="1" x14ac:dyDescent="0.2">
      <c r="A47" s="287">
        <f>COUNT($A$7:A46)+1</f>
        <v>9</v>
      </c>
      <c r="B47" s="112" t="s">
        <v>404</v>
      </c>
      <c r="C47" s="32"/>
      <c r="D47" s="113"/>
      <c r="E47" s="114"/>
      <c r="F47" s="116"/>
    </row>
    <row r="48" spans="1:6" s="1" customFormat="1" ht="25.5" x14ac:dyDescent="0.2">
      <c r="A48" s="111"/>
      <c r="B48" s="26" t="s">
        <v>424</v>
      </c>
      <c r="C48" s="32"/>
      <c r="D48" s="113"/>
      <c r="E48" s="114"/>
      <c r="F48" s="116"/>
    </row>
    <row r="49" spans="1:10" s="1" customFormat="1" x14ac:dyDescent="0.2">
      <c r="A49" s="111"/>
      <c r="B49" s="117" t="s">
        <v>399</v>
      </c>
      <c r="C49" s="32">
        <v>1</v>
      </c>
      <c r="D49" s="113" t="s">
        <v>1</v>
      </c>
      <c r="E49" s="31"/>
      <c r="F49" s="23">
        <f>C49*E49</f>
        <v>0</v>
      </c>
    </row>
    <row r="50" spans="1:10" s="1" customFormat="1" x14ac:dyDescent="0.2">
      <c r="A50" s="118"/>
      <c r="B50" s="119"/>
      <c r="C50" s="33"/>
      <c r="D50" s="120"/>
      <c r="E50" s="35"/>
      <c r="F50" s="35"/>
    </row>
    <row r="51" spans="1:10" s="1" customFormat="1" x14ac:dyDescent="0.2">
      <c r="A51" s="42"/>
      <c r="B51" s="53"/>
      <c r="C51" s="107"/>
      <c r="D51" s="327"/>
      <c r="E51" s="110"/>
      <c r="F51" s="110"/>
    </row>
    <row r="52" spans="1:10" s="1" customFormat="1" x14ac:dyDescent="0.2">
      <c r="A52" s="42">
        <f>COUNT($A$7:A49)+1</f>
        <v>10</v>
      </c>
      <c r="B52" s="328" t="s">
        <v>411</v>
      </c>
      <c r="C52" s="32"/>
      <c r="D52" s="329"/>
      <c r="E52" s="23"/>
      <c r="F52" s="330"/>
    </row>
    <row r="53" spans="1:10" s="1" customFormat="1" ht="25.5" x14ac:dyDescent="0.2">
      <c r="A53" s="111"/>
      <c r="B53" s="331" t="s">
        <v>412</v>
      </c>
      <c r="C53" s="32"/>
      <c r="D53" s="332"/>
      <c r="E53" s="333"/>
      <c r="F53" s="333"/>
    </row>
    <row r="54" spans="1:10" s="1" customFormat="1" ht="14.25" x14ac:dyDescent="0.2">
      <c r="A54" s="111"/>
      <c r="B54" s="334" t="s">
        <v>388</v>
      </c>
      <c r="C54" s="32">
        <v>4</v>
      </c>
      <c r="D54" s="335" t="s">
        <v>8</v>
      </c>
      <c r="E54" s="31"/>
      <c r="F54" s="23">
        <f>C54*E54</f>
        <v>0</v>
      </c>
    </row>
    <row r="55" spans="1:10" s="1" customFormat="1" x14ac:dyDescent="0.2">
      <c r="A55" s="118"/>
      <c r="B55" s="336"/>
      <c r="C55" s="33"/>
      <c r="D55" s="337"/>
      <c r="E55" s="35"/>
      <c r="F55" s="35"/>
    </row>
    <row r="56" spans="1:10" s="1" customFormat="1" x14ac:dyDescent="0.2">
      <c r="A56" s="105"/>
      <c r="B56" s="338"/>
      <c r="C56" s="107"/>
      <c r="D56" s="327"/>
      <c r="E56" s="110"/>
      <c r="F56" s="110"/>
    </row>
    <row r="57" spans="1:10" s="1" customFormat="1" x14ac:dyDescent="0.2">
      <c r="A57" s="42">
        <f>COUNT($A$7:A54)+1</f>
        <v>11</v>
      </c>
      <c r="B57" s="328" t="s">
        <v>456</v>
      </c>
      <c r="C57" s="32"/>
      <c r="D57" s="332"/>
      <c r="E57" s="23"/>
      <c r="F57" s="23"/>
      <c r="J57" s="339"/>
    </row>
    <row r="58" spans="1:10" s="1" customFormat="1" ht="25.5" x14ac:dyDescent="0.2">
      <c r="A58" s="111"/>
      <c r="B58" s="217" t="s">
        <v>457</v>
      </c>
      <c r="C58" s="32"/>
      <c r="D58" s="332"/>
      <c r="E58" s="333"/>
      <c r="F58" s="333"/>
      <c r="J58" s="340"/>
    </row>
    <row r="59" spans="1:10" s="1" customFormat="1" x14ac:dyDescent="0.2">
      <c r="A59" s="111"/>
      <c r="B59" s="334" t="s">
        <v>458</v>
      </c>
      <c r="C59" s="32">
        <v>8</v>
      </c>
      <c r="D59" s="332" t="s">
        <v>1</v>
      </c>
      <c r="E59" s="31"/>
      <c r="F59" s="23">
        <f>C59*E59</f>
        <v>0</v>
      </c>
    </row>
    <row r="60" spans="1:10" s="1" customFormat="1" x14ac:dyDescent="0.2">
      <c r="A60" s="118"/>
      <c r="B60" s="336"/>
      <c r="C60" s="33"/>
      <c r="D60" s="341"/>
      <c r="E60" s="35"/>
      <c r="F60" s="35"/>
    </row>
    <row r="61" spans="1:10" s="1" customFormat="1" x14ac:dyDescent="0.2">
      <c r="A61" s="105"/>
      <c r="B61" s="338"/>
      <c r="C61" s="107"/>
      <c r="D61" s="196"/>
      <c r="E61" s="110"/>
      <c r="F61" s="197"/>
    </row>
    <row r="62" spans="1:10" s="1" customFormat="1" x14ac:dyDescent="0.2">
      <c r="A62" s="42">
        <f>COUNT($A$7:A61)+1</f>
        <v>12</v>
      </c>
      <c r="B62" s="328" t="s">
        <v>459</v>
      </c>
      <c r="C62" s="32"/>
      <c r="D62" s="329"/>
      <c r="E62" s="23"/>
      <c r="F62" s="330"/>
    </row>
    <row r="63" spans="1:10" s="1" customFormat="1" ht="25.5" x14ac:dyDescent="0.2">
      <c r="A63" s="111"/>
      <c r="B63" s="217" t="s">
        <v>460</v>
      </c>
      <c r="C63" s="32"/>
      <c r="D63" s="332"/>
      <c r="E63" s="333"/>
      <c r="F63" s="333"/>
    </row>
    <row r="64" spans="1:10" s="1" customFormat="1" x14ac:dyDescent="0.2">
      <c r="A64" s="111"/>
      <c r="B64" s="334" t="s">
        <v>458</v>
      </c>
      <c r="C64" s="32">
        <v>2</v>
      </c>
      <c r="D64" s="332" t="s">
        <v>1</v>
      </c>
      <c r="E64" s="31"/>
      <c r="F64" s="23">
        <f>C64*E64</f>
        <v>0</v>
      </c>
    </row>
    <row r="65" spans="1:6" s="1" customFormat="1" x14ac:dyDescent="0.2">
      <c r="A65" s="118"/>
      <c r="B65" s="336"/>
      <c r="C65" s="33"/>
      <c r="D65" s="341"/>
      <c r="E65" s="35"/>
      <c r="F65" s="35"/>
    </row>
    <row r="66" spans="1:6" s="1" customFormat="1" x14ac:dyDescent="0.2">
      <c r="A66" s="105"/>
      <c r="B66" s="338"/>
      <c r="C66" s="107"/>
      <c r="D66" s="327"/>
      <c r="E66" s="110"/>
      <c r="F66" s="110"/>
    </row>
    <row r="67" spans="1:6" s="1" customFormat="1" x14ac:dyDescent="0.2">
      <c r="A67" s="42">
        <f>COUNT($A$7:A66)+1</f>
        <v>13</v>
      </c>
      <c r="B67" s="328" t="s">
        <v>461</v>
      </c>
      <c r="C67" s="32"/>
      <c r="D67" s="332"/>
      <c r="E67" s="23"/>
      <c r="F67" s="23"/>
    </row>
    <row r="68" spans="1:6" s="1" customFormat="1" ht="89.25" x14ac:dyDescent="0.2">
      <c r="A68" s="111"/>
      <c r="B68" s="217" t="s">
        <v>462</v>
      </c>
      <c r="C68" s="32"/>
      <c r="D68" s="329"/>
      <c r="E68" s="342"/>
      <c r="F68" s="342"/>
    </row>
    <row r="69" spans="1:6" s="1" customFormat="1" x14ac:dyDescent="0.2">
      <c r="A69" s="111"/>
      <c r="B69" s="343"/>
      <c r="C69" s="32">
        <v>1</v>
      </c>
      <c r="D69" s="329" t="s">
        <v>1</v>
      </c>
      <c r="E69" s="31"/>
      <c r="F69" s="330">
        <f>C69*E69</f>
        <v>0</v>
      </c>
    </row>
    <row r="70" spans="1:6" s="1" customFormat="1" x14ac:dyDescent="0.2">
      <c r="A70" s="118"/>
      <c r="B70" s="344"/>
      <c r="C70" s="33"/>
      <c r="D70" s="345"/>
      <c r="E70" s="35"/>
      <c r="F70" s="346"/>
    </row>
    <row r="71" spans="1:6" x14ac:dyDescent="0.2">
      <c r="A71" s="125"/>
      <c r="B71" s="21"/>
      <c r="C71" s="107"/>
      <c r="D71" s="182"/>
      <c r="E71" s="183"/>
      <c r="F71" s="183"/>
    </row>
    <row r="72" spans="1:6" x14ac:dyDescent="0.2">
      <c r="A72" s="287">
        <f>COUNT($A$7:A69)+1</f>
        <v>14</v>
      </c>
      <c r="B72" s="184" t="s">
        <v>409</v>
      </c>
      <c r="C72" s="32"/>
      <c r="D72" s="185"/>
      <c r="E72" s="186"/>
      <c r="F72" s="186"/>
    </row>
    <row r="73" spans="1:6" ht="102" x14ac:dyDescent="0.2">
      <c r="A73" s="94"/>
      <c r="B73" s="192" t="s">
        <v>410</v>
      </c>
      <c r="C73" s="32"/>
      <c r="D73" s="185"/>
      <c r="E73" s="186"/>
      <c r="F73" s="186"/>
    </row>
    <row r="74" spans="1:6" x14ac:dyDescent="0.2">
      <c r="A74" s="94"/>
      <c r="B74" s="202"/>
      <c r="C74" s="32">
        <v>1</v>
      </c>
      <c r="D74" s="185" t="s">
        <v>1</v>
      </c>
      <c r="E74" s="101"/>
      <c r="F74" s="102">
        <f>C74*E74</f>
        <v>0</v>
      </c>
    </row>
    <row r="75" spans="1:6" x14ac:dyDescent="0.2">
      <c r="A75" s="103"/>
      <c r="B75" s="203"/>
      <c r="C75" s="33"/>
      <c r="D75" s="193"/>
      <c r="E75" s="87"/>
      <c r="F75" s="87"/>
    </row>
    <row r="76" spans="1:6" s="1" customFormat="1" x14ac:dyDescent="0.2">
      <c r="A76" s="111"/>
      <c r="B76" s="334"/>
      <c r="C76" s="32"/>
      <c r="D76" s="332"/>
      <c r="E76" s="23"/>
      <c r="F76" s="23"/>
    </row>
    <row r="77" spans="1:6" s="1" customFormat="1" x14ac:dyDescent="0.2">
      <c r="A77" s="42">
        <f>COUNT($A$7:A74)+1</f>
        <v>15</v>
      </c>
      <c r="B77" s="25" t="s">
        <v>463</v>
      </c>
      <c r="C77" s="32"/>
      <c r="D77" s="9"/>
      <c r="E77" s="23"/>
      <c r="F77" s="24"/>
    </row>
    <row r="78" spans="1:6" s="1" customFormat="1" ht="38.25" x14ac:dyDescent="0.2">
      <c r="A78" s="111"/>
      <c r="B78" s="26" t="s">
        <v>464</v>
      </c>
      <c r="C78" s="32"/>
      <c r="D78" s="9"/>
      <c r="E78" s="23"/>
      <c r="F78" s="24"/>
    </row>
    <row r="79" spans="1:6" s="1" customFormat="1" x14ac:dyDescent="0.2">
      <c r="A79" s="111"/>
      <c r="B79" s="26" t="s">
        <v>465</v>
      </c>
      <c r="C79" s="32">
        <v>2</v>
      </c>
      <c r="D79" s="9" t="s">
        <v>1</v>
      </c>
      <c r="E79" s="31"/>
      <c r="F79" s="23">
        <f>C79*E79</f>
        <v>0</v>
      </c>
    </row>
    <row r="80" spans="1:6" s="1" customFormat="1" x14ac:dyDescent="0.2">
      <c r="A80" s="111"/>
      <c r="B80" s="334"/>
      <c r="C80" s="32"/>
      <c r="D80" s="332"/>
      <c r="E80" s="23"/>
      <c r="F80" s="23"/>
    </row>
    <row r="81" spans="1:6" x14ac:dyDescent="0.2">
      <c r="A81" s="125"/>
      <c r="B81" s="21"/>
      <c r="C81" s="156"/>
      <c r="D81" s="182"/>
      <c r="E81" s="129"/>
      <c r="F81" s="129"/>
    </row>
    <row r="82" spans="1:6" x14ac:dyDescent="0.2">
      <c r="A82" s="287">
        <f>COUNT($A$7:A80)+1</f>
        <v>16</v>
      </c>
      <c r="B82" s="184" t="s">
        <v>214</v>
      </c>
      <c r="C82" s="97"/>
      <c r="D82" s="185"/>
      <c r="E82" s="186"/>
      <c r="F82" s="102"/>
    </row>
    <row r="83" spans="1:6" ht="25.5" x14ac:dyDescent="0.2">
      <c r="A83" s="94"/>
      <c r="B83" s="192" t="s">
        <v>178</v>
      </c>
      <c r="C83" s="97"/>
      <c r="D83" s="185"/>
      <c r="E83" s="186"/>
      <c r="F83" s="102"/>
    </row>
    <row r="84" spans="1:6" ht="14.25" x14ac:dyDescent="0.2">
      <c r="A84" s="94"/>
      <c r="B84" s="202"/>
      <c r="C84" s="97">
        <v>50</v>
      </c>
      <c r="D84" s="189" t="s">
        <v>8</v>
      </c>
      <c r="E84" s="101"/>
      <c r="F84" s="102">
        <f>C84*E84</f>
        <v>0</v>
      </c>
    </row>
    <row r="85" spans="1:6" x14ac:dyDescent="0.2">
      <c r="A85" s="103"/>
      <c r="B85" s="203"/>
      <c r="C85" s="204"/>
      <c r="D85" s="193"/>
      <c r="E85" s="205"/>
      <c r="F85" s="87"/>
    </row>
    <row r="86" spans="1:6" x14ac:dyDescent="0.2">
      <c r="A86" s="125"/>
      <c r="B86" s="21"/>
      <c r="C86" s="156"/>
      <c r="D86" s="182"/>
      <c r="E86" s="183"/>
      <c r="F86" s="129"/>
    </row>
    <row r="87" spans="1:6" x14ac:dyDescent="0.2">
      <c r="A87" s="287">
        <f>COUNT($A$7:A86)+1</f>
        <v>17</v>
      </c>
      <c r="B87" s="184" t="s">
        <v>215</v>
      </c>
      <c r="C87" s="97"/>
      <c r="D87" s="185"/>
      <c r="E87" s="186"/>
      <c r="F87" s="102"/>
    </row>
    <row r="88" spans="1:6" x14ac:dyDescent="0.2">
      <c r="A88" s="94"/>
      <c r="B88" s="192" t="s">
        <v>216</v>
      </c>
      <c r="C88" s="97"/>
      <c r="D88" s="185"/>
      <c r="E88" s="186"/>
      <c r="F88" s="186"/>
    </row>
    <row r="89" spans="1:6" x14ac:dyDescent="0.2">
      <c r="A89" s="94"/>
      <c r="B89" s="202"/>
      <c r="C89" s="97"/>
      <c r="D89" s="206">
        <v>0.02</v>
      </c>
      <c r="E89" s="102"/>
      <c r="F89" s="102">
        <f>D89*(SUM(F9:F84))</f>
        <v>0</v>
      </c>
    </row>
    <row r="90" spans="1:6" x14ac:dyDescent="0.2">
      <c r="A90" s="103"/>
      <c r="B90" s="203"/>
      <c r="C90" s="204"/>
      <c r="D90" s="193"/>
      <c r="E90" s="205"/>
      <c r="F90" s="87"/>
    </row>
    <row r="91" spans="1:6" x14ac:dyDescent="0.2">
      <c r="A91" s="125"/>
      <c r="B91" s="21"/>
      <c r="C91" s="156"/>
      <c r="D91" s="182"/>
      <c r="E91" s="183"/>
      <c r="F91" s="129"/>
    </row>
    <row r="92" spans="1:6" x14ac:dyDescent="0.2">
      <c r="A92" s="287">
        <f>COUNT($A$7:A90)+1</f>
        <v>18</v>
      </c>
      <c r="B92" s="184" t="s">
        <v>217</v>
      </c>
      <c r="C92" s="97"/>
      <c r="D92" s="185"/>
      <c r="E92" s="186"/>
      <c r="F92" s="102"/>
    </row>
    <row r="93" spans="1:6" ht="38.25" x14ac:dyDescent="0.2">
      <c r="A93" s="94"/>
      <c r="B93" s="192" t="s">
        <v>218</v>
      </c>
      <c r="C93" s="97"/>
      <c r="D93" s="185"/>
      <c r="E93" s="186"/>
      <c r="F93" s="186"/>
    </row>
    <row r="94" spans="1:6" x14ac:dyDescent="0.2">
      <c r="A94" s="94"/>
      <c r="B94" s="202"/>
      <c r="C94" s="97"/>
      <c r="D94" s="206">
        <v>0.02</v>
      </c>
      <c r="E94" s="102"/>
      <c r="F94" s="102">
        <f>D94*(SUM(F9:F84))</f>
        <v>0</v>
      </c>
    </row>
    <row r="95" spans="1:6" x14ac:dyDescent="0.2">
      <c r="A95" s="103"/>
      <c r="B95" s="203"/>
      <c r="C95" s="204"/>
      <c r="D95" s="193"/>
      <c r="E95" s="87"/>
      <c r="F95" s="87"/>
    </row>
    <row r="96" spans="1:6" x14ac:dyDescent="0.2">
      <c r="A96" s="125"/>
      <c r="B96" s="21"/>
      <c r="C96" s="156"/>
      <c r="D96" s="182"/>
      <c r="E96" s="129"/>
      <c r="F96" s="129"/>
    </row>
    <row r="97" spans="1:6" x14ac:dyDescent="0.2">
      <c r="A97" s="287">
        <f>COUNT($A$7:A95)+1</f>
        <v>19</v>
      </c>
      <c r="B97" s="184" t="s">
        <v>414</v>
      </c>
      <c r="C97" s="97"/>
      <c r="D97" s="185"/>
      <c r="E97" s="102"/>
      <c r="F97" s="102"/>
    </row>
    <row r="98" spans="1:6" ht="38.25" x14ac:dyDescent="0.2">
      <c r="A98" s="94"/>
      <c r="B98" s="132" t="s">
        <v>415</v>
      </c>
      <c r="C98" s="97"/>
      <c r="D98" s="185"/>
      <c r="E98" s="186"/>
      <c r="F98" s="102"/>
    </row>
    <row r="99" spans="1:6" x14ac:dyDescent="0.2">
      <c r="A99" s="131"/>
      <c r="B99" s="202"/>
      <c r="C99" s="97"/>
      <c r="D99" s="206">
        <v>0.1</v>
      </c>
      <c r="E99" s="186"/>
      <c r="F99" s="102">
        <f>D99*(SUM(F9:F84))</f>
        <v>0</v>
      </c>
    </row>
    <row r="100" spans="1:6" x14ac:dyDescent="0.2">
      <c r="A100" s="292"/>
      <c r="B100" s="203"/>
      <c r="C100" s="204"/>
      <c r="D100" s="193"/>
      <c r="E100" s="87"/>
      <c r="F100" s="87"/>
    </row>
    <row r="101" spans="1:6" x14ac:dyDescent="0.2">
      <c r="A101" s="163"/>
      <c r="B101" s="243" t="s">
        <v>347</v>
      </c>
      <c r="C101" s="244"/>
      <c r="D101" s="245"/>
      <c r="E101" s="164" t="s">
        <v>12</v>
      </c>
      <c r="F101" s="70">
        <f>SUM(F9:F100)</f>
        <v>0</v>
      </c>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2" manualBreakCount="2">
    <brk id="45" max="16383" man="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4"/>
  <sheetViews>
    <sheetView zoomScaleNormal="100" zoomScaleSheetLayoutView="130" workbookViewId="0">
      <selection activeCell="E23" sqref="E23"/>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7" x14ac:dyDescent="0.2">
      <c r="A1" s="14" t="s">
        <v>123</v>
      </c>
      <c r="B1" s="59" t="s">
        <v>124</v>
      </c>
      <c r="C1" s="60"/>
      <c r="D1" s="59"/>
      <c r="E1" s="61"/>
      <c r="F1" s="61"/>
    </row>
    <row r="2" spans="1:7" x14ac:dyDescent="0.2">
      <c r="A2" s="14" t="s">
        <v>127</v>
      </c>
      <c r="B2" s="59" t="s">
        <v>24</v>
      </c>
      <c r="C2" s="60"/>
      <c r="D2" s="59"/>
      <c r="E2" s="61"/>
      <c r="F2" s="61"/>
    </row>
    <row r="3" spans="1:7" x14ac:dyDescent="0.2">
      <c r="A3" s="14" t="s">
        <v>132</v>
      </c>
      <c r="B3" s="59" t="s">
        <v>466</v>
      </c>
      <c r="C3" s="60"/>
      <c r="D3" s="59"/>
      <c r="E3" s="61"/>
      <c r="F3" s="61"/>
    </row>
    <row r="4" spans="1:7" x14ac:dyDescent="0.2">
      <c r="A4" s="272"/>
      <c r="B4" s="36" t="s">
        <v>467</v>
      </c>
      <c r="C4" s="60"/>
      <c r="D4" s="59"/>
      <c r="E4" s="61"/>
      <c r="F4" s="61"/>
    </row>
    <row r="5" spans="1:7" s="19" customFormat="1" ht="76.5" x14ac:dyDescent="0.2">
      <c r="A5" s="46" t="s">
        <v>0</v>
      </c>
      <c r="B5" s="83" t="s">
        <v>7</v>
      </c>
      <c r="C5" s="84" t="s">
        <v>5</v>
      </c>
      <c r="D5" s="85" t="s">
        <v>6</v>
      </c>
      <c r="E5" s="49" t="s">
        <v>9</v>
      </c>
      <c r="F5" s="49" t="s">
        <v>10</v>
      </c>
    </row>
    <row r="6" spans="1:7" s="93" customFormat="1" x14ac:dyDescent="0.2">
      <c r="A6" s="88">
        <v>1</v>
      </c>
      <c r="B6" s="89"/>
      <c r="C6" s="90"/>
      <c r="D6" s="91"/>
      <c r="E6" s="92"/>
      <c r="F6" s="92"/>
    </row>
    <row r="7" spans="1:7" x14ac:dyDescent="0.2">
      <c r="A7" s="295"/>
      <c r="B7" s="296" t="s">
        <v>466</v>
      </c>
      <c r="C7" s="297">
        <v>1</v>
      </c>
      <c r="D7" s="298" t="s">
        <v>1</v>
      </c>
      <c r="E7" s="299">
        <f>F9/C7</f>
        <v>0</v>
      </c>
      <c r="F7" s="299">
        <f>C7*E7</f>
        <v>0</v>
      </c>
      <c r="G7" s="300"/>
    </row>
    <row r="8" spans="1:7" x14ac:dyDescent="0.2">
      <c r="A8" s="301"/>
      <c r="B8" s="298"/>
      <c r="C8" s="347"/>
      <c r="D8" s="298"/>
      <c r="E8" s="303"/>
      <c r="F8" s="304"/>
      <c r="G8" s="300"/>
    </row>
    <row r="9" spans="1:7" x14ac:dyDescent="0.2">
      <c r="A9" s="305"/>
      <c r="B9" s="306" t="s">
        <v>423</v>
      </c>
      <c r="C9" s="348"/>
      <c r="D9" s="308"/>
      <c r="E9" s="309"/>
      <c r="F9" s="309">
        <f>SUM(F13:F63)</f>
        <v>0</v>
      </c>
      <c r="G9" s="300"/>
    </row>
    <row r="10" spans="1:7" x14ac:dyDescent="0.2">
      <c r="A10" s="310"/>
      <c r="B10" s="311"/>
      <c r="C10" s="349"/>
      <c r="D10" s="313"/>
      <c r="E10" s="314"/>
      <c r="F10" s="314"/>
    </row>
    <row r="11" spans="1:7" x14ac:dyDescent="0.2">
      <c r="A11" s="94">
        <f>COUNT(A6+1)</f>
        <v>1</v>
      </c>
      <c r="B11" s="95" t="s">
        <v>385</v>
      </c>
      <c r="C11" s="65"/>
      <c r="D11" s="64"/>
      <c r="E11" s="71"/>
      <c r="F11" s="71"/>
    </row>
    <row r="12" spans="1:7" ht="25.5" x14ac:dyDescent="0.2">
      <c r="A12" s="94"/>
      <c r="B12" s="96" t="s">
        <v>386</v>
      </c>
      <c r="C12" s="97"/>
      <c r="D12" s="98"/>
      <c r="E12" s="99"/>
      <c r="F12" s="99"/>
    </row>
    <row r="13" spans="1:7" ht="14.25" x14ac:dyDescent="0.2">
      <c r="A13" s="94"/>
      <c r="B13" s="154" t="s">
        <v>468</v>
      </c>
      <c r="C13" s="32">
        <v>13</v>
      </c>
      <c r="D13" s="98" t="s">
        <v>8</v>
      </c>
      <c r="E13" s="101"/>
      <c r="F13" s="23">
        <f>C13*E13</f>
        <v>0</v>
      </c>
    </row>
    <row r="14" spans="1:7" x14ac:dyDescent="0.2">
      <c r="A14" s="103"/>
      <c r="B14" s="104"/>
      <c r="C14" s="33"/>
      <c r="D14" s="86"/>
      <c r="E14" s="87"/>
      <c r="F14" s="87"/>
    </row>
    <row r="15" spans="1:7" x14ac:dyDescent="0.2">
      <c r="A15" s="125"/>
      <c r="B15" s="133"/>
      <c r="C15" s="107"/>
      <c r="D15" s="127"/>
      <c r="E15" s="128"/>
      <c r="F15" s="134"/>
    </row>
    <row r="16" spans="1:7" x14ac:dyDescent="0.2">
      <c r="A16" s="94">
        <f>COUNT($A$11:A14)+1</f>
        <v>2</v>
      </c>
      <c r="B16" s="95" t="s">
        <v>469</v>
      </c>
      <c r="C16" s="32"/>
      <c r="D16" s="98"/>
      <c r="E16" s="130"/>
      <c r="F16" s="99"/>
    </row>
    <row r="17" spans="1:6" ht="25.5" x14ac:dyDescent="0.2">
      <c r="A17" s="94"/>
      <c r="B17" s="132" t="s">
        <v>470</v>
      </c>
      <c r="C17" s="32"/>
      <c r="D17" s="98"/>
      <c r="E17" s="130"/>
      <c r="F17" s="99"/>
    </row>
    <row r="18" spans="1:6" x14ac:dyDescent="0.2">
      <c r="A18" s="94"/>
      <c r="B18" s="154" t="s">
        <v>471</v>
      </c>
      <c r="C18" s="32">
        <v>1</v>
      </c>
      <c r="D18" s="98" t="s">
        <v>1</v>
      </c>
      <c r="E18" s="101"/>
      <c r="F18" s="102">
        <f t="shared" ref="F18" si="0">C18*E18</f>
        <v>0</v>
      </c>
    </row>
    <row r="19" spans="1:6" x14ac:dyDescent="0.2">
      <c r="A19" s="103"/>
      <c r="B19" s="104"/>
      <c r="C19" s="33"/>
      <c r="D19" s="86"/>
      <c r="E19" s="87"/>
      <c r="F19" s="87"/>
    </row>
    <row r="20" spans="1:6" x14ac:dyDescent="0.2">
      <c r="A20" s="125"/>
      <c r="B20" s="126"/>
      <c r="C20" s="107"/>
      <c r="D20" s="127"/>
      <c r="E20" s="128"/>
      <c r="F20" s="129"/>
    </row>
    <row r="21" spans="1:6" x14ac:dyDescent="0.2">
      <c r="A21" s="94">
        <f>COUNT($A$11:A20)+1</f>
        <v>3</v>
      </c>
      <c r="B21" s="350" t="s">
        <v>472</v>
      </c>
      <c r="C21" s="32"/>
      <c r="D21" s="351"/>
      <c r="E21" s="102"/>
      <c r="F21" s="352"/>
    </row>
    <row r="22" spans="1:6" ht="38.25" x14ac:dyDescent="0.2">
      <c r="A22" s="94"/>
      <c r="B22" s="26" t="s">
        <v>473</v>
      </c>
      <c r="C22" s="32"/>
      <c r="D22" s="113"/>
      <c r="E22" s="23"/>
      <c r="F22" s="23"/>
    </row>
    <row r="23" spans="1:6" x14ac:dyDescent="0.2">
      <c r="A23" s="94"/>
      <c r="B23" s="353" t="s">
        <v>474</v>
      </c>
      <c r="C23" s="32">
        <v>1</v>
      </c>
      <c r="D23" s="113" t="s">
        <v>1</v>
      </c>
      <c r="E23" s="101"/>
      <c r="F23" s="102">
        <f>C23*E23</f>
        <v>0</v>
      </c>
    </row>
    <row r="24" spans="1:6" x14ac:dyDescent="0.2">
      <c r="A24" s="103"/>
      <c r="B24" s="354"/>
      <c r="C24" s="33"/>
      <c r="D24" s="120"/>
      <c r="E24" s="87"/>
      <c r="F24" s="87"/>
    </row>
    <row r="25" spans="1:6" x14ac:dyDescent="0.2">
      <c r="A25" s="125"/>
      <c r="B25" s="133" t="s">
        <v>163</v>
      </c>
      <c r="C25" s="107"/>
      <c r="D25" s="127"/>
      <c r="E25" s="128"/>
      <c r="F25" s="134"/>
    </row>
    <row r="26" spans="1:6" x14ac:dyDescent="0.2">
      <c r="A26" s="94">
        <f>COUNT($A$11:A25)+1</f>
        <v>4</v>
      </c>
      <c r="B26" s="95" t="s">
        <v>209</v>
      </c>
      <c r="C26" s="32"/>
      <c r="D26" s="98"/>
      <c r="E26" s="130"/>
      <c r="F26" s="99"/>
    </row>
    <row r="27" spans="1:6" ht="25.5" x14ac:dyDescent="0.2">
      <c r="A27" s="94"/>
      <c r="B27" s="132" t="s">
        <v>210</v>
      </c>
      <c r="C27" s="32"/>
      <c r="D27" s="98"/>
      <c r="E27" s="130"/>
      <c r="F27" s="99"/>
    </row>
    <row r="28" spans="1:6" x14ac:dyDescent="0.2">
      <c r="A28" s="94"/>
      <c r="B28" s="154" t="s">
        <v>475</v>
      </c>
      <c r="C28" s="32">
        <v>5</v>
      </c>
      <c r="D28" s="98" t="s">
        <v>1</v>
      </c>
      <c r="E28" s="101"/>
      <c r="F28" s="102">
        <f>C28*E28</f>
        <v>0</v>
      </c>
    </row>
    <row r="29" spans="1:6" x14ac:dyDescent="0.2">
      <c r="A29" s="103"/>
      <c r="B29" s="104"/>
      <c r="C29" s="33"/>
      <c r="D29" s="86"/>
      <c r="E29" s="87"/>
      <c r="F29" s="87"/>
    </row>
    <row r="30" spans="1:6" x14ac:dyDescent="0.2">
      <c r="A30" s="125"/>
      <c r="B30" s="126"/>
      <c r="C30" s="107"/>
      <c r="D30" s="127"/>
      <c r="E30" s="128"/>
      <c r="F30" s="129"/>
    </row>
    <row r="31" spans="1:6" x14ac:dyDescent="0.2">
      <c r="A31" s="94">
        <f>COUNT($A$11:A30)+1</f>
        <v>5</v>
      </c>
      <c r="B31" s="95" t="s">
        <v>476</v>
      </c>
      <c r="C31" s="32"/>
      <c r="D31" s="98"/>
      <c r="E31" s="130"/>
      <c r="F31" s="102"/>
    </row>
    <row r="32" spans="1:6" ht="154.5" customHeight="1" x14ac:dyDescent="0.2">
      <c r="A32" s="94"/>
      <c r="B32" s="155" t="s">
        <v>477</v>
      </c>
      <c r="C32" s="32"/>
      <c r="D32" s="98"/>
      <c r="E32" s="355"/>
      <c r="F32" s="355"/>
    </row>
    <row r="33" spans="1:10" x14ac:dyDescent="0.2">
      <c r="A33" s="94"/>
      <c r="B33" s="154" t="s">
        <v>478</v>
      </c>
      <c r="C33" s="32">
        <v>1</v>
      </c>
      <c r="D33" s="98" t="s">
        <v>1</v>
      </c>
      <c r="E33" s="101"/>
      <c r="F33" s="102">
        <f>C33*E33</f>
        <v>0</v>
      </c>
    </row>
    <row r="34" spans="1:10" x14ac:dyDescent="0.2">
      <c r="A34" s="103"/>
      <c r="B34" s="104"/>
      <c r="C34" s="33"/>
      <c r="D34" s="86"/>
      <c r="E34" s="87"/>
      <c r="F34" s="87"/>
    </row>
    <row r="35" spans="1:10" s="1" customFormat="1" x14ac:dyDescent="0.2">
      <c r="A35" s="42"/>
      <c r="B35" s="53"/>
      <c r="C35" s="107"/>
      <c r="D35" s="327"/>
      <c r="E35" s="110"/>
      <c r="F35" s="110"/>
    </row>
    <row r="36" spans="1:10" s="1" customFormat="1" x14ac:dyDescent="0.2">
      <c r="A36" s="42">
        <f>COUNT($A$10:A34)+1</f>
        <v>6</v>
      </c>
      <c r="B36" s="328" t="s">
        <v>411</v>
      </c>
      <c r="C36" s="32"/>
      <c r="D36" s="329"/>
      <c r="E36" s="23"/>
      <c r="F36" s="330"/>
    </row>
    <row r="37" spans="1:10" s="1" customFormat="1" ht="25.5" x14ac:dyDescent="0.2">
      <c r="A37" s="111"/>
      <c r="B37" s="331" t="s">
        <v>412</v>
      </c>
      <c r="C37" s="32"/>
      <c r="D37" s="332"/>
      <c r="E37" s="333"/>
      <c r="F37" s="333"/>
    </row>
    <row r="38" spans="1:10" s="1" customFormat="1" ht="14.25" x14ac:dyDescent="0.2">
      <c r="A38" s="111"/>
      <c r="B38" s="334" t="s">
        <v>445</v>
      </c>
      <c r="C38" s="32">
        <v>7</v>
      </c>
      <c r="D38" s="335" t="s">
        <v>8</v>
      </c>
      <c r="E38" s="31"/>
      <c r="F38" s="23">
        <f>C38*E38</f>
        <v>0</v>
      </c>
    </row>
    <row r="39" spans="1:10" s="1" customFormat="1" x14ac:dyDescent="0.2">
      <c r="A39" s="118"/>
      <c r="B39" s="336"/>
      <c r="C39" s="33"/>
      <c r="D39" s="337"/>
      <c r="E39" s="35"/>
      <c r="F39" s="35"/>
    </row>
    <row r="40" spans="1:10" s="1" customFormat="1" x14ac:dyDescent="0.2">
      <c r="A40" s="105"/>
      <c r="B40" s="338"/>
      <c r="C40" s="107"/>
      <c r="D40" s="327"/>
      <c r="E40" s="110"/>
      <c r="F40" s="110"/>
    </row>
    <row r="41" spans="1:10" s="1" customFormat="1" x14ac:dyDescent="0.2">
      <c r="A41" s="42">
        <f>COUNT($A$7:A31)+1</f>
        <v>6</v>
      </c>
      <c r="B41" s="328" t="s">
        <v>456</v>
      </c>
      <c r="C41" s="32"/>
      <c r="D41" s="332"/>
      <c r="E41" s="23"/>
      <c r="F41" s="23"/>
      <c r="J41" s="339"/>
    </row>
    <row r="42" spans="1:10" s="1" customFormat="1" ht="25.5" x14ac:dyDescent="0.2">
      <c r="A42" s="111"/>
      <c r="B42" s="217" t="s">
        <v>457</v>
      </c>
      <c r="C42" s="32"/>
      <c r="D42" s="332"/>
      <c r="E42" s="333"/>
      <c r="F42" s="333"/>
      <c r="J42" s="340"/>
    </row>
    <row r="43" spans="1:10" s="1" customFormat="1" x14ac:dyDescent="0.2">
      <c r="A43" s="111"/>
      <c r="B43" s="334" t="s">
        <v>479</v>
      </c>
      <c r="C43" s="32">
        <v>12</v>
      </c>
      <c r="D43" s="332" t="s">
        <v>1</v>
      </c>
      <c r="E43" s="31"/>
      <c r="F43" s="23">
        <f>C43*E43</f>
        <v>0</v>
      </c>
    </row>
    <row r="44" spans="1:10" s="1" customFormat="1" x14ac:dyDescent="0.2">
      <c r="A44" s="118"/>
      <c r="B44" s="336"/>
      <c r="C44" s="33"/>
      <c r="D44" s="341"/>
      <c r="E44" s="35"/>
      <c r="F44" s="35"/>
    </row>
    <row r="45" spans="1:10" s="1" customFormat="1" x14ac:dyDescent="0.2">
      <c r="A45" s="105"/>
      <c r="B45" s="338"/>
      <c r="C45" s="107"/>
      <c r="D45" s="196"/>
      <c r="E45" s="110"/>
      <c r="F45" s="197"/>
    </row>
    <row r="46" spans="1:10" s="1" customFormat="1" x14ac:dyDescent="0.2">
      <c r="A46" s="42">
        <f>COUNT($A$7:A45)+1</f>
        <v>8</v>
      </c>
      <c r="B46" s="328" t="s">
        <v>459</v>
      </c>
      <c r="C46" s="32"/>
      <c r="D46" s="329"/>
      <c r="E46" s="23"/>
      <c r="F46" s="330"/>
    </row>
    <row r="47" spans="1:10" s="1" customFormat="1" ht="25.5" x14ac:dyDescent="0.2">
      <c r="A47" s="111"/>
      <c r="B47" s="217" t="s">
        <v>460</v>
      </c>
      <c r="C47" s="32"/>
      <c r="D47" s="332"/>
      <c r="E47" s="333"/>
      <c r="F47" s="333"/>
    </row>
    <row r="48" spans="1:10" s="1" customFormat="1" x14ac:dyDescent="0.2">
      <c r="A48" s="111"/>
      <c r="B48" s="334" t="s">
        <v>480</v>
      </c>
      <c r="C48" s="32">
        <v>2</v>
      </c>
      <c r="D48" s="332" t="s">
        <v>1</v>
      </c>
      <c r="E48" s="31"/>
      <c r="F48" s="23">
        <f>C48*E48</f>
        <v>0</v>
      </c>
    </row>
    <row r="49" spans="1:6" s="1" customFormat="1" x14ac:dyDescent="0.2">
      <c r="A49" s="118"/>
      <c r="B49" s="336"/>
      <c r="C49" s="33"/>
      <c r="D49" s="341"/>
      <c r="E49" s="35"/>
      <c r="F49" s="35"/>
    </row>
    <row r="50" spans="1:6" x14ac:dyDescent="0.2">
      <c r="A50" s="125"/>
      <c r="B50" s="121"/>
      <c r="C50" s="107"/>
      <c r="D50" s="108"/>
      <c r="E50" s="110"/>
      <c r="F50" s="110"/>
    </row>
    <row r="51" spans="1:6" x14ac:dyDescent="0.2">
      <c r="A51" s="94">
        <f>COUNT($A$11:A49)+1</f>
        <v>9</v>
      </c>
      <c r="B51" s="95" t="s">
        <v>79</v>
      </c>
      <c r="C51" s="32"/>
      <c r="D51" s="98"/>
      <c r="E51" s="99"/>
      <c r="F51" s="99"/>
    </row>
    <row r="52" spans="1:6" ht="38.25" x14ac:dyDescent="0.2">
      <c r="A52" s="94"/>
      <c r="B52" s="155" t="s">
        <v>425</v>
      </c>
      <c r="C52" s="32"/>
      <c r="D52" s="98"/>
      <c r="E52" s="99"/>
      <c r="F52" s="99"/>
    </row>
    <row r="53" spans="1:6" ht="14.25" x14ac:dyDescent="0.2">
      <c r="A53" s="94"/>
      <c r="B53" s="100"/>
      <c r="C53" s="32">
        <v>13</v>
      </c>
      <c r="D53" s="98" t="s">
        <v>8</v>
      </c>
      <c r="E53" s="101"/>
      <c r="F53" s="102">
        <f>C53*E53</f>
        <v>0</v>
      </c>
    </row>
    <row r="54" spans="1:6" x14ac:dyDescent="0.2">
      <c r="A54" s="103"/>
      <c r="B54" s="159"/>
      <c r="C54" s="33"/>
      <c r="D54" s="86"/>
      <c r="E54" s="87"/>
      <c r="F54" s="87"/>
    </row>
    <row r="55" spans="1:6" x14ac:dyDescent="0.2">
      <c r="A55" s="125"/>
      <c r="B55" s="133"/>
      <c r="C55" s="156"/>
      <c r="D55" s="127"/>
      <c r="E55" s="134"/>
      <c r="F55" s="134"/>
    </row>
    <row r="56" spans="1:6" x14ac:dyDescent="0.2">
      <c r="A56" s="94">
        <f>COUNT($A$11:A55)+1</f>
        <v>10</v>
      </c>
      <c r="B56" s="95" t="s">
        <v>179</v>
      </c>
      <c r="C56" s="97"/>
      <c r="D56" s="98"/>
      <c r="E56" s="99"/>
      <c r="F56" s="99"/>
    </row>
    <row r="57" spans="1:6" ht="25.5" x14ac:dyDescent="0.2">
      <c r="A57" s="94"/>
      <c r="B57" s="155" t="s">
        <v>180</v>
      </c>
      <c r="C57" s="97"/>
      <c r="D57" s="98"/>
      <c r="E57" s="99"/>
      <c r="F57" s="99"/>
    </row>
    <row r="58" spans="1:6" x14ac:dyDescent="0.2">
      <c r="A58" s="94"/>
      <c r="B58" s="100"/>
      <c r="C58" s="157"/>
      <c r="D58" s="158">
        <v>0.03</v>
      </c>
      <c r="E58" s="99"/>
      <c r="F58" s="102">
        <f>D58*(SUM(F13:F53))</f>
        <v>0</v>
      </c>
    </row>
    <row r="59" spans="1:6" x14ac:dyDescent="0.2">
      <c r="A59" s="103"/>
      <c r="B59" s="159"/>
      <c r="C59" s="160"/>
      <c r="D59" s="161"/>
      <c r="E59" s="162"/>
      <c r="F59" s="87"/>
    </row>
    <row r="60" spans="1:6" x14ac:dyDescent="0.2">
      <c r="A60" s="125"/>
      <c r="B60" s="133"/>
      <c r="C60" s="156"/>
      <c r="D60" s="127"/>
      <c r="E60" s="134"/>
      <c r="F60" s="134"/>
    </row>
    <row r="61" spans="1:6" x14ac:dyDescent="0.2">
      <c r="A61" s="287">
        <f>COUNT($A$11:A60)+1</f>
        <v>11</v>
      </c>
      <c r="B61" s="95" t="s">
        <v>16</v>
      </c>
      <c r="C61" s="97"/>
      <c r="D61" s="98"/>
      <c r="E61" s="99"/>
      <c r="F61" s="99"/>
    </row>
    <row r="62" spans="1:6" ht="38.25" x14ac:dyDescent="0.2">
      <c r="A62" s="94"/>
      <c r="B62" s="155" t="s">
        <v>415</v>
      </c>
      <c r="C62" s="97"/>
      <c r="D62" s="98"/>
      <c r="E62" s="99"/>
      <c r="F62" s="102"/>
    </row>
    <row r="63" spans="1:6" x14ac:dyDescent="0.2">
      <c r="A63" s="131"/>
      <c r="B63" s="100"/>
      <c r="C63" s="157"/>
      <c r="D63" s="158">
        <v>0.1</v>
      </c>
      <c r="E63" s="99"/>
      <c r="F63" s="102">
        <f>D63*(SUM(F13:F53))</f>
        <v>0</v>
      </c>
    </row>
    <row r="64" spans="1:6" x14ac:dyDescent="0.2">
      <c r="A64" s="292"/>
      <c r="B64" s="159"/>
      <c r="C64" s="204"/>
      <c r="D64" s="86"/>
      <c r="E64" s="162"/>
      <c r="F64" s="162"/>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4"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9"/>
  <sheetViews>
    <sheetView topLeftCell="A6" zoomScaleNormal="100" zoomScaleSheetLayoutView="130" workbookViewId="0">
      <selection activeCell="E28" sqref="E28"/>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7" x14ac:dyDescent="0.2">
      <c r="A1" s="14" t="s">
        <v>123</v>
      </c>
      <c r="B1" s="59" t="s">
        <v>124</v>
      </c>
      <c r="C1" s="60"/>
      <c r="D1" s="59"/>
      <c r="E1" s="61"/>
      <c r="F1" s="61"/>
    </row>
    <row r="2" spans="1:7" x14ac:dyDescent="0.2">
      <c r="A2" s="14" t="s">
        <v>127</v>
      </c>
      <c r="B2" s="59" t="s">
        <v>24</v>
      </c>
      <c r="C2" s="60"/>
      <c r="D2" s="59"/>
      <c r="E2" s="61"/>
      <c r="F2" s="61"/>
    </row>
    <row r="3" spans="1:7" x14ac:dyDescent="0.2">
      <c r="A3" s="14" t="s">
        <v>134</v>
      </c>
      <c r="B3" s="59" t="s">
        <v>466</v>
      </c>
      <c r="C3" s="60"/>
      <c r="D3" s="59"/>
      <c r="E3" s="61"/>
      <c r="F3" s="61"/>
    </row>
    <row r="4" spans="1:7" x14ac:dyDescent="0.2">
      <c r="A4" s="272"/>
      <c r="B4" s="36" t="s">
        <v>481</v>
      </c>
      <c r="C4" s="60"/>
      <c r="D4" s="59"/>
      <c r="E4" s="61"/>
      <c r="F4" s="61"/>
    </row>
    <row r="5" spans="1:7" s="19" customFormat="1" ht="76.5" x14ac:dyDescent="0.2">
      <c r="A5" s="46" t="s">
        <v>0</v>
      </c>
      <c r="B5" s="83" t="s">
        <v>7</v>
      </c>
      <c r="C5" s="84" t="s">
        <v>5</v>
      </c>
      <c r="D5" s="85" t="s">
        <v>6</v>
      </c>
      <c r="E5" s="49" t="s">
        <v>9</v>
      </c>
      <c r="F5" s="49" t="s">
        <v>10</v>
      </c>
    </row>
    <row r="6" spans="1:7" s="93" customFormat="1" x14ac:dyDescent="0.2">
      <c r="A6" s="88">
        <v>1</v>
      </c>
      <c r="B6" s="89"/>
      <c r="C6" s="90"/>
      <c r="D6" s="91"/>
      <c r="E6" s="92"/>
      <c r="F6" s="92"/>
    </row>
    <row r="7" spans="1:7" x14ac:dyDescent="0.2">
      <c r="A7" s="295"/>
      <c r="B7" s="296" t="s">
        <v>466</v>
      </c>
      <c r="C7" s="297">
        <v>1</v>
      </c>
      <c r="D7" s="298" t="s">
        <v>1</v>
      </c>
      <c r="E7" s="299">
        <f>F9/C7</f>
        <v>0</v>
      </c>
      <c r="F7" s="299">
        <f>C7*E7</f>
        <v>0</v>
      </c>
      <c r="G7" s="300"/>
    </row>
    <row r="8" spans="1:7" x14ac:dyDescent="0.2">
      <c r="A8" s="301"/>
      <c r="B8" s="298"/>
      <c r="C8" s="347"/>
      <c r="D8" s="298"/>
      <c r="E8" s="303"/>
      <c r="F8" s="304"/>
      <c r="G8" s="300"/>
    </row>
    <row r="9" spans="1:7" x14ac:dyDescent="0.2">
      <c r="A9" s="305"/>
      <c r="B9" s="306" t="s">
        <v>423</v>
      </c>
      <c r="C9" s="348"/>
      <c r="D9" s="308"/>
      <c r="E9" s="309"/>
      <c r="F9" s="309">
        <f>SUM(F13:F48)</f>
        <v>0</v>
      </c>
      <c r="G9" s="300"/>
    </row>
    <row r="10" spans="1:7" x14ac:dyDescent="0.2">
      <c r="A10" s="310"/>
      <c r="B10" s="311"/>
      <c r="C10" s="349"/>
      <c r="D10" s="313"/>
      <c r="E10" s="314"/>
      <c r="F10" s="314"/>
    </row>
    <row r="11" spans="1:7" x14ac:dyDescent="0.2">
      <c r="A11" s="94">
        <f>COUNT(A6+1)</f>
        <v>1</v>
      </c>
      <c r="B11" s="95" t="s">
        <v>385</v>
      </c>
      <c r="C11" s="65"/>
      <c r="D11" s="64"/>
      <c r="E11" s="71"/>
      <c r="F11" s="71"/>
    </row>
    <row r="12" spans="1:7" ht="25.5" x14ac:dyDescent="0.2">
      <c r="A12" s="94"/>
      <c r="B12" s="96" t="s">
        <v>386</v>
      </c>
      <c r="C12" s="97"/>
      <c r="D12" s="98"/>
      <c r="E12" s="99"/>
      <c r="F12" s="99"/>
    </row>
    <row r="13" spans="1:7" ht="14.25" x14ac:dyDescent="0.2">
      <c r="A13" s="94"/>
      <c r="B13" s="188" t="s">
        <v>387</v>
      </c>
      <c r="C13" s="32">
        <v>21</v>
      </c>
      <c r="D13" s="189" t="s">
        <v>8</v>
      </c>
      <c r="E13" s="101"/>
      <c r="F13" s="102">
        <f>C13*E13</f>
        <v>0</v>
      </c>
    </row>
    <row r="14" spans="1:7" x14ac:dyDescent="0.2">
      <c r="A14" s="103"/>
      <c r="B14" s="104"/>
      <c r="C14" s="33"/>
      <c r="D14" s="86"/>
      <c r="E14" s="87"/>
      <c r="F14" s="87"/>
    </row>
    <row r="15" spans="1:7" x14ac:dyDescent="0.2">
      <c r="A15" s="125"/>
      <c r="B15" s="21"/>
      <c r="C15" s="107"/>
      <c r="D15" s="182"/>
      <c r="E15" s="183"/>
      <c r="F15" s="183"/>
    </row>
    <row r="16" spans="1:7" x14ac:dyDescent="0.2">
      <c r="A16" s="287">
        <f>COUNT($A$7:A15)+1</f>
        <v>2</v>
      </c>
      <c r="B16" s="184" t="s">
        <v>482</v>
      </c>
      <c r="C16" s="32"/>
      <c r="D16" s="185"/>
      <c r="E16" s="186"/>
      <c r="F16" s="186"/>
    </row>
    <row r="17" spans="1:6" x14ac:dyDescent="0.2">
      <c r="A17" s="94"/>
      <c r="B17" s="192" t="s">
        <v>483</v>
      </c>
      <c r="C17" s="32"/>
      <c r="D17" s="185"/>
      <c r="E17" s="186"/>
      <c r="F17" s="186"/>
    </row>
    <row r="18" spans="1:6" x14ac:dyDescent="0.2">
      <c r="A18" s="94"/>
      <c r="B18" s="188" t="s">
        <v>417</v>
      </c>
      <c r="C18" s="32">
        <v>1</v>
      </c>
      <c r="D18" s="185" t="s">
        <v>1</v>
      </c>
      <c r="E18" s="101"/>
      <c r="F18" s="102">
        <f t="shared" ref="F18" si="0">C18*E18</f>
        <v>0</v>
      </c>
    </row>
    <row r="19" spans="1:6" x14ac:dyDescent="0.2">
      <c r="A19" s="103"/>
      <c r="B19" s="190"/>
      <c r="C19" s="33"/>
      <c r="D19" s="193"/>
      <c r="E19" s="87"/>
      <c r="F19" s="87"/>
    </row>
    <row r="20" spans="1:6" x14ac:dyDescent="0.2">
      <c r="A20" s="125"/>
      <c r="B20" s="285"/>
      <c r="C20" s="107"/>
      <c r="D20" s="182"/>
      <c r="E20" s="129"/>
      <c r="F20" s="129"/>
    </row>
    <row r="21" spans="1:6" x14ac:dyDescent="0.2">
      <c r="A21" s="287">
        <f>COUNT($A$7:A20)+1</f>
        <v>3</v>
      </c>
      <c r="B21" s="184" t="s">
        <v>419</v>
      </c>
      <c r="C21" s="32"/>
      <c r="D21" s="185"/>
      <c r="E21" s="186"/>
      <c r="F21" s="186"/>
    </row>
    <row r="22" spans="1:6" ht="38.25" x14ac:dyDescent="0.2">
      <c r="A22" s="94"/>
      <c r="B22" s="192" t="s">
        <v>418</v>
      </c>
      <c r="C22" s="32"/>
      <c r="D22" s="185"/>
      <c r="E22" s="186"/>
      <c r="F22" s="186"/>
    </row>
    <row r="23" spans="1:6" x14ac:dyDescent="0.2">
      <c r="A23" s="94"/>
      <c r="B23" s="188" t="s">
        <v>417</v>
      </c>
      <c r="C23" s="32">
        <v>1</v>
      </c>
      <c r="D23" s="185" t="s">
        <v>1</v>
      </c>
      <c r="E23" s="101"/>
      <c r="F23" s="102">
        <f>C23*E23</f>
        <v>0</v>
      </c>
    </row>
    <row r="24" spans="1:6" x14ac:dyDescent="0.2">
      <c r="A24" s="103"/>
      <c r="B24" s="190"/>
      <c r="C24" s="33"/>
      <c r="D24" s="193"/>
      <c r="E24" s="87"/>
      <c r="F24" s="87"/>
    </row>
    <row r="25" spans="1:6" x14ac:dyDescent="0.2">
      <c r="A25" s="125"/>
      <c r="B25" s="133" t="s">
        <v>163</v>
      </c>
      <c r="C25" s="107"/>
      <c r="D25" s="127"/>
      <c r="E25" s="128"/>
      <c r="F25" s="134"/>
    </row>
    <row r="26" spans="1:6" x14ac:dyDescent="0.2">
      <c r="A26" s="94">
        <f>COUNT($A$11:A25)+1</f>
        <v>4</v>
      </c>
      <c r="B26" s="95" t="s">
        <v>209</v>
      </c>
      <c r="C26" s="32"/>
      <c r="D26" s="98"/>
      <c r="E26" s="130"/>
      <c r="F26" s="99"/>
    </row>
    <row r="27" spans="1:6" ht="25.5" x14ac:dyDescent="0.2">
      <c r="A27" s="94"/>
      <c r="B27" s="132" t="s">
        <v>210</v>
      </c>
      <c r="C27" s="32"/>
      <c r="D27" s="98"/>
      <c r="E27" s="130"/>
      <c r="F27" s="99"/>
    </row>
    <row r="28" spans="1:6" x14ac:dyDescent="0.2">
      <c r="A28" s="94"/>
      <c r="B28" s="188" t="s">
        <v>402</v>
      </c>
      <c r="C28" s="32">
        <v>6</v>
      </c>
      <c r="D28" s="185" t="s">
        <v>1</v>
      </c>
      <c r="E28" s="101"/>
      <c r="F28" s="102">
        <f t="shared" ref="F28" si="1">C28*E28</f>
        <v>0</v>
      </c>
    </row>
    <row r="29" spans="1:6" x14ac:dyDescent="0.2">
      <c r="A29" s="103"/>
      <c r="B29" s="104"/>
      <c r="C29" s="33"/>
      <c r="D29" s="86"/>
      <c r="E29" s="87"/>
      <c r="F29" s="87"/>
    </row>
    <row r="30" spans="1:6" x14ac:dyDescent="0.2">
      <c r="A30" s="125"/>
      <c r="B30" s="133"/>
      <c r="C30" s="107"/>
      <c r="D30" s="127"/>
      <c r="E30" s="356"/>
      <c r="F30" s="356"/>
    </row>
    <row r="31" spans="1:6" x14ac:dyDescent="0.2">
      <c r="A31" s="94">
        <f>COUNT($A$11:A30)+1</f>
        <v>5</v>
      </c>
      <c r="B31" s="95" t="s">
        <v>484</v>
      </c>
      <c r="C31" s="32"/>
      <c r="D31" s="98"/>
      <c r="E31" s="355"/>
      <c r="F31" s="355"/>
    </row>
    <row r="32" spans="1:6" ht="165.75" x14ac:dyDescent="0.2">
      <c r="A32" s="94"/>
      <c r="B32" s="155" t="s">
        <v>485</v>
      </c>
      <c r="C32" s="32"/>
      <c r="D32" s="98"/>
      <c r="E32" s="355"/>
      <c r="F32" s="355"/>
    </row>
    <row r="33" spans="1:6" x14ac:dyDescent="0.2">
      <c r="A33" s="94"/>
      <c r="B33" s="154" t="s">
        <v>486</v>
      </c>
      <c r="C33" s="32">
        <v>1</v>
      </c>
      <c r="D33" s="98" t="s">
        <v>1</v>
      </c>
      <c r="E33" s="101"/>
      <c r="F33" s="102">
        <f>C33*E33</f>
        <v>0</v>
      </c>
    </row>
    <row r="34" spans="1:6" x14ac:dyDescent="0.2">
      <c r="A34" s="103"/>
      <c r="B34" s="104"/>
      <c r="C34" s="33"/>
      <c r="D34" s="86"/>
      <c r="E34" s="87"/>
      <c r="F34" s="87"/>
    </row>
    <row r="35" spans="1:6" x14ac:dyDescent="0.2">
      <c r="A35" s="125"/>
      <c r="B35" s="121"/>
      <c r="C35" s="107"/>
      <c r="D35" s="108"/>
      <c r="E35" s="110"/>
      <c r="F35" s="110"/>
    </row>
    <row r="36" spans="1:6" x14ac:dyDescent="0.2">
      <c r="A36" s="94">
        <f>COUNT($A$11:A34)+1</f>
        <v>6</v>
      </c>
      <c r="B36" s="95" t="s">
        <v>79</v>
      </c>
      <c r="C36" s="32"/>
      <c r="D36" s="98"/>
      <c r="E36" s="99"/>
      <c r="F36" s="99"/>
    </row>
    <row r="37" spans="1:6" ht="38.25" x14ac:dyDescent="0.2">
      <c r="A37" s="94"/>
      <c r="B37" s="155" t="s">
        <v>425</v>
      </c>
      <c r="C37" s="32"/>
      <c r="D37" s="98"/>
      <c r="E37" s="99"/>
      <c r="F37" s="99"/>
    </row>
    <row r="38" spans="1:6" ht="14.25" x14ac:dyDescent="0.2">
      <c r="A38" s="94"/>
      <c r="B38" s="100"/>
      <c r="C38" s="32">
        <v>21</v>
      </c>
      <c r="D38" s="98" t="s">
        <v>8</v>
      </c>
      <c r="E38" s="101"/>
      <c r="F38" s="102">
        <f>C38*E38</f>
        <v>0</v>
      </c>
    </row>
    <row r="39" spans="1:6" x14ac:dyDescent="0.2">
      <c r="A39" s="103"/>
      <c r="B39" s="159"/>
      <c r="C39" s="33"/>
      <c r="D39" s="86"/>
      <c r="E39" s="87"/>
      <c r="F39" s="87"/>
    </row>
    <row r="40" spans="1:6" x14ac:dyDescent="0.2">
      <c r="A40" s="125"/>
      <c r="B40" s="133"/>
      <c r="C40" s="156"/>
      <c r="D40" s="127"/>
      <c r="E40" s="134"/>
      <c r="F40" s="134"/>
    </row>
    <row r="41" spans="1:6" x14ac:dyDescent="0.2">
      <c r="A41" s="94">
        <f>COUNT($A$11:A40)+1</f>
        <v>7</v>
      </c>
      <c r="B41" s="95" t="s">
        <v>179</v>
      </c>
      <c r="C41" s="97"/>
      <c r="D41" s="98"/>
      <c r="E41" s="99"/>
      <c r="F41" s="99"/>
    </row>
    <row r="42" spans="1:6" ht="25.5" x14ac:dyDescent="0.2">
      <c r="A42" s="94"/>
      <c r="B42" s="155" t="s">
        <v>180</v>
      </c>
      <c r="C42" s="97"/>
      <c r="D42" s="98"/>
      <c r="E42" s="99"/>
      <c r="F42" s="99"/>
    </row>
    <row r="43" spans="1:6" x14ac:dyDescent="0.2">
      <c r="A43" s="94"/>
      <c r="B43" s="100"/>
      <c r="C43" s="157"/>
      <c r="D43" s="158">
        <v>0.03</v>
      </c>
      <c r="E43" s="99"/>
      <c r="F43" s="102">
        <f>D43*(SUM(F13:F38))</f>
        <v>0</v>
      </c>
    </row>
    <row r="44" spans="1:6" x14ac:dyDescent="0.2">
      <c r="A44" s="103"/>
      <c r="B44" s="159"/>
      <c r="C44" s="160"/>
      <c r="D44" s="161"/>
      <c r="E44" s="162"/>
      <c r="F44" s="87"/>
    </row>
    <row r="45" spans="1:6" x14ac:dyDescent="0.2">
      <c r="A45" s="125"/>
      <c r="B45" s="133"/>
      <c r="C45" s="156"/>
      <c r="D45" s="127"/>
      <c r="E45" s="134"/>
      <c r="F45" s="134"/>
    </row>
    <row r="46" spans="1:6" x14ac:dyDescent="0.2">
      <c r="A46" s="287">
        <f>COUNT($A$11:A45)+1</f>
        <v>8</v>
      </c>
      <c r="B46" s="95" t="s">
        <v>16</v>
      </c>
      <c r="C46" s="97"/>
      <c r="D46" s="98"/>
      <c r="E46" s="99"/>
      <c r="F46" s="99"/>
    </row>
    <row r="47" spans="1:6" ht="38.25" x14ac:dyDescent="0.2">
      <c r="A47" s="94"/>
      <c r="B47" s="155" t="s">
        <v>415</v>
      </c>
      <c r="C47" s="97"/>
      <c r="D47" s="98"/>
      <c r="E47" s="99"/>
      <c r="F47" s="102"/>
    </row>
    <row r="48" spans="1:6" x14ac:dyDescent="0.2">
      <c r="A48" s="131"/>
      <c r="B48" s="100"/>
      <c r="C48" s="157"/>
      <c r="D48" s="158">
        <v>0.1</v>
      </c>
      <c r="E48" s="99"/>
      <c r="F48" s="102">
        <f>D48*(SUM(F13:F38))</f>
        <v>0</v>
      </c>
    </row>
    <row r="49" spans="1:6" x14ac:dyDescent="0.2">
      <c r="A49" s="292"/>
      <c r="B49" s="159"/>
      <c r="C49" s="204"/>
      <c r="D49" s="86"/>
      <c r="E49" s="162"/>
      <c r="F49" s="162"/>
    </row>
  </sheetData>
  <sheetProtection algorithmName="SHA-512" hashValue="CqE91DrYJglBiyT3zJWRPZzrueCChKUhhZdzkmk9Fuj4hKZwhseEk2JvpnSxgSBn5dgNMfgp451NzXxINXV6wA==" saltValue="Iif0hpxPjgro3ePIaflrL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4"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4"/>
  <sheetViews>
    <sheetView topLeftCell="A7" zoomScaleNormal="100" zoomScaleSheetLayoutView="130" workbookViewId="0">
      <selection activeCell="E33" sqref="E33"/>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7" x14ac:dyDescent="0.2">
      <c r="A1" s="14" t="s">
        <v>123</v>
      </c>
      <c r="B1" s="59" t="s">
        <v>124</v>
      </c>
      <c r="C1" s="60"/>
      <c r="D1" s="59"/>
      <c r="E1" s="61"/>
      <c r="F1" s="61"/>
    </row>
    <row r="2" spans="1:7" x14ac:dyDescent="0.2">
      <c r="A2" s="14" t="s">
        <v>127</v>
      </c>
      <c r="B2" s="59" t="s">
        <v>24</v>
      </c>
      <c r="C2" s="60"/>
      <c r="D2" s="59"/>
      <c r="E2" s="61"/>
      <c r="F2" s="61"/>
    </row>
    <row r="3" spans="1:7" x14ac:dyDescent="0.2">
      <c r="A3" s="14" t="s">
        <v>136</v>
      </c>
      <c r="B3" s="59" t="s">
        <v>466</v>
      </c>
      <c r="C3" s="60"/>
      <c r="D3" s="59"/>
      <c r="E3" s="61"/>
      <c r="F3" s="61"/>
    </row>
    <row r="4" spans="1:7" x14ac:dyDescent="0.2">
      <c r="A4" s="272"/>
      <c r="B4" s="36" t="s">
        <v>487</v>
      </c>
      <c r="C4" s="60"/>
      <c r="D4" s="59"/>
      <c r="E4" s="61"/>
      <c r="F4" s="61"/>
    </row>
    <row r="5" spans="1:7" s="19" customFormat="1" ht="76.5" x14ac:dyDescent="0.2">
      <c r="A5" s="46" t="s">
        <v>0</v>
      </c>
      <c r="B5" s="83" t="s">
        <v>7</v>
      </c>
      <c r="C5" s="84" t="s">
        <v>5</v>
      </c>
      <c r="D5" s="85" t="s">
        <v>6</v>
      </c>
      <c r="E5" s="49" t="s">
        <v>9</v>
      </c>
      <c r="F5" s="49" t="s">
        <v>10</v>
      </c>
    </row>
    <row r="6" spans="1:7" s="93" customFormat="1" x14ac:dyDescent="0.2">
      <c r="A6" s="88">
        <v>1</v>
      </c>
      <c r="B6" s="89"/>
      <c r="C6" s="90"/>
      <c r="D6" s="91"/>
      <c r="E6" s="92"/>
      <c r="F6" s="92"/>
    </row>
    <row r="7" spans="1:7" x14ac:dyDescent="0.2">
      <c r="A7" s="295"/>
      <c r="B7" s="296" t="s">
        <v>466</v>
      </c>
      <c r="C7" s="297">
        <v>1</v>
      </c>
      <c r="D7" s="298" t="s">
        <v>1</v>
      </c>
      <c r="E7" s="299">
        <f>F9/C7</f>
        <v>0</v>
      </c>
      <c r="F7" s="299">
        <f>C7*E7</f>
        <v>0</v>
      </c>
      <c r="G7" s="300"/>
    </row>
    <row r="8" spans="1:7" x14ac:dyDescent="0.2">
      <c r="A8" s="301"/>
      <c r="B8" s="298"/>
      <c r="C8" s="347"/>
      <c r="D8" s="298"/>
      <c r="E8" s="303"/>
      <c r="F8" s="304"/>
      <c r="G8" s="300"/>
    </row>
    <row r="9" spans="1:7" x14ac:dyDescent="0.2">
      <c r="A9" s="305"/>
      <c r="B9" s="306" t="s">
        <v>423</v>
      </c>
      <c r="C9" s="348"/>
      <c r="D9" s="308"/>
      <c r="E9" s="309"/>
      <c r="F9" s="309">
        <f>SUM(F13:F53)</f>
        <v>0</v>
      </c>
      <c r="G9" s="300"/>
    </row>
    <row r="10" spans="1:7" x14ac:dyDescent="0.2">
      <c r="A10" s="310"/>
      <c r="B10" s="311"/>
      <c r="C10" s="349"/>
      <c r="D10" s="313"/>
      <c r="E10" s="314"/>
      <c r="F10" s="314"/>
    </row>
    <row r="11" spans="1:7" x14ac:dyDescent="0.2">
      <c r="A11" s="94">
        <f>COUNT(A6+1)</f>
        <v>1</v>
      </c>
      <c r="B11" s="95" t="s">
        <v>385</v>
      </c>
      <c r="C11" s="65"/>
      <c r="D11" s="64"/>
      <c r="E11" s="71"/>
      <c r="F11" s="71"/>
    </row>
    <row r="12" spans="1:7" ht="25.5" x14ac:dyDescent="0.2">
      <c r="A12" s="94"/>
      <c r="B12" s="96" t="s">
        <v>386</v>
      </c>
      <c r="C12" s="97"/>
      <c r="D12" s="98"/>
      <c r="E12" s="99"/>
      <c r="F12" s="99"/>
    </row>
    <row r="13" spans="1:7" ht="14.25" x14ac:dyDescent="0.2">
      <c r="A13" s="94"/>
      <c r="B13" s="154" t="s">
        <v>468</v>
      </c>
      <c r="C13" s="32">
        <v>21</v>
      </c>
      <c r="D13" s="98" t="s">
        <v>8</v>
      </c>
      <c r="E13" s="101"/>
      <c r="F13" s="23">
        <f>C13*E13</f>
        <v>0</v>
      </c>
    </row>
    <row r="14" spans="1:7" x14ac:dyDescent="0.2">
      <c r="A14" s="103"/>
      <c r="B14" s="104"/>
      <c r="C14" s="33"/>
      <c r="D14" s="86"/>
      <c r="E14" s="87"/>
      <c r="F14" s="87"/>
    </row>
    <row r="15" spans="1:7" x14ac:dyDescent="0.2">
      <c r="A15" s="125"/>
      <c r="B15" s="21"/>
      <c r="C15" s="107"/>
      <c r="D15" s="182"/>
      <c r="E15" s="183"/>
      <c r="F15" s="183"/>
    </row>
    <row r="16" spans="1:7" x14ac:dyDescent="0.2">
      <c r="A16" s="287">
        <f>COUNT($A$7:A15)+1</f>
        <v>2</v>
      </c>
      <c r="B16" s="184" t="s">
        <v>482</v>
      </c>
      <c r="C16" s="32"/>
      <c r="D16" s="185"/>
      <c r="E16" s="186"/>
      <c r="F16" s="186"/>
    </row>
    <row r="17" spans="1:6" x14ac:dyDescent="0.2">
      <c r="A17" s="94"/>
      <c r="B17" s="192" t="s">
        <v>483</v>
      </c>
      <c r="C17" s="32"/>
      <c r="D17" s="185"/>
      <c r="E17" s="186"/>
      <c r="F17" s="186"/>
    </row>
    <row r="18" spans="1:6" x14ac:dyDescent="0.2">
      <c r="A18" s="94"/>
      <c r="B18" s="188" t="s">
        <v>488</v>
      </c>
      <c r="C18" s="32">
        <v>1</v>
      </c>
      <c r="D18" s="185" t="s">
        <v>1</v>
      </c>
      <c r="E18" s="101"/>
      <c r="F18" s="102">
        <f t="shared" ref="F18" si="0">C18*E18</f>
        <v>0</v>
      </c>
    </row>
    <row r="19" spans="1:6" x14ac:dyDescent="0.2">
      <c r="A19" s="103"/>
      <c r="B19" s="190"/>
      <c r="C19" s="33"/>
      <c r="D19" s="193"/>
      <c r="E19" s="87"/>
      <c r="F19" s="87"/>
    </row>
    <row r="20" spans="1:6" x14ac:dyDescent="0.2">
      <c r="A20" s="125"/>
      <c r="B20" s="133"/>
      <c r="C20" s="107"/>
      <c r="D20" s="127"/>
      <c r="E20" s="128"/>
      <c r="F20" s="134"/>
    </row>
    <row r="21" spans="1:6" x14ac:dyDescent="0.2">
      <c r="A21" s="94">
        <f>COUNT($A$11:A14)+1</f>
        <v>2</v>
      </c>
      <c r="B21" s="95" t="s">
        <v>469</v>
      </c>
      <c r="C21" s="32"/>
      <c r="D21" s="98"/>
      <c r="E21" s="130"/>
      <c r="F21" s="99"/>
    </row>
    <row r="22" spans="1:6" ht="25.5" x14ac:dyDescent="0.2">
      <c r="A22" s="94"/>
      <c r="B22" s="132" t="s">
        <v>470</v>
      </c>
      <c r="C22" s="32"/>
      <c r="D22" s="98"/>
      <c r="E22" s="130"/>
      <c r="F22" s="99"/>
    </row>
    <row r="23" spans="1:6" x14ac:dyDescent="0.2">
      <c r="A23" s="94"/>
      <c r="B23" s="154" t="s">
        <v>471</v>
      </c>
      <c r="C23" s="32">
        <v>1</v>
      </c>
      <c r="D23" s="98" t="s">
        <v>1</v>
      </c>
      <c r="E23" s="101"/>
      <c r="F23" s="102">
        <f t="shared" ref="F23" si="1">C23*E23</f>
        <v>0</v>
      </c>
    </row>
    <row r="24" spans="1:6" x14ac:dyDescent="0.2">
      <c r="A24" s="103"/>
      <c r="B24" s="104"/>
      <c r="C24" s="33"/>
      <c r="D24" s="86"/>
      <c r="E24" s="87"/>
      <c r="F24" s="87"/>
    </row>
    <row r="25" spans="1:6" x14ac:dyDescent="0.2">
      <c r="A25" s="125"/>
      <c r="B25" s="126"/>
      <c r="C25" s="107"/>
      <c r="D25" s="127"/>
      <c r="E25" s="128"/>
      <c r="F25" s="129"/>
    </row>
    <row r="26" spans="1:6" x14ac:dyDescent="0.2">
      <c r="A26" s="94">
        <f>COUNT($A$11:A25)+1</f>
        <v>4</v>
      </c>
      <c r="B26" s="350" t="s">
        <v>472</v>
      </c>
      <c r="C26" s="32"/>
      <c r="D26" s="351"/>
      <c r="E26" s="102"/>
      <c r="F26" s="352"/>
    </row>
    <row r="27" spans="1:6" ht="38.25" x14ac:dyDescent="0.2">
      <c r="A27" s="94"/>
      <c r="B27" s="26" t="s">
        <v>473</v>
      </c>
      <c r="C27" s="32"/>
      <c r="D27" s="113"/>
      <c r="E27" s="23"/>
      <c r="F27" s="23"/>
    </row>
    <row r="28" spans="1:6" x14ac:dyDescent="0.2">
      <c r="A28" s="94"/>
      <c r="B28" s="353" t="s">
        <v>474</v>
      </c>
      <c r="C28" s="32">
        <v>1</v>
      </c>
      <c r="D28" s="113" t="s">
        <v>1</v>
      </c>
      <c r="E28" s="101"/>
      <c r="F28" s="102">
        <f>C28*E28</f>
        <v>0</v>
      </c>
    </row>
    <row r="29" spans="1:6" x14ac:dyDescent="0.2">
      <c r="A29" s="103"/>
      <c r="B29" s="354"/>
      <c r="C29" s="33"/>
      <c r="D29" s="120"/>
      <c r="E29" s="87"/>
      <c r="F29" s="87"/>
    </row>
    <row r="30" spans="1:6" x14ac:dyDescent="0.2">
      <c r="A30" s="125"/>
      <c r="B30" s="133" t="s">
        <v>163</v>
      </c>
      <c r="C30" s="107"/>
      <c r="D30" s="127"/>
      <c r="E30" s="128"/>
      <c r="F30" s="134"/>
    </row>
    <row r="31" spans="1:6" x14ac:dyDescent="0.2">
      <c r="A31" s="94">
        <f>COUNT($A$11:A30)+1</f>
        <v>5</v>
      </c>
      <c r="B31" s="95" t="s">
        <v>209</v>
      </c>
      <c r="C31" s="32"/>
      <c r="D31" s="98"/>
      <c r="E31" s="130"/>
      <c r="F31" s="99"/>
    </row>
    <row r="32" spans="1:6" ht="25.5" x14ac:dyDescent="0.2">
      <c r="A32" s="94"/>
      <c r="B32" s="132" t="s">
        <v>210</v>
      </c>
      <c r="C32" s="32"/>
      <c r="D32" s="98"/>
      <c r="E32" s="130"/>
      <c r="F32" s="99"/>
    </row>
    <row r="33" spans="1:6" x14ac:dyDescent="0.2">
      <c r="A33" s="94"/>
      <c r="B33" s="154" t="s">
        <v>475</v>
      </c>
      <c r="C33" s="32">
        <v>5</v>
      </c>
      <c r="D33" s="98" t="s">
        <v>1</v>
      </c>
      <c r="E33" s="101"/>
      <c r="F33" s="102">
        <f>C33*E33</f>
        <v>0</v>
      </c>
    </row>
    <row r="34" spans="1:6" x14ac:dyDescent="0.2">
      <c r="A34" s="103"/>
      <c r="B34" s="104"/>
      <c r="C34" s="33"/>
      <c r="D34" s="86"/>
      <c r="E34" s="87"/>
      <c r="F34" s="87"/>
    </row>
    <row r="35" spans="1:6" x14ac:dyDescent="0.2">
      <c r="A35" s="125"/>
      <c r="B35" s="126"/>
      <c r="C35" s="107"/>
      <c r="D35" s="127"/>
      <c r="E35" s="128"/>
      <c r="F35" s="129"/>
    </row>
    <row r="36" spans="1:6" x14ac:dyDescent="0.2">
      <c r="A36" s="94">
        <f>COUNT($A$11:A35)+1</f>
        <v>6</v>
      </c>
      <c r="B36" s="95" t="s">
        <v>476</v>
      </c>
      <c r="C36" s="32"/>
      <c r="D36" s="98"/>
      <c r="E36" s="130"/>
      <c r="F36" s="102"/>
    </row>
    <row r="37" spans="1:6" ht="165.75" x14ac:dyDescent="0.2">
      <c r="A37" s="94"/>
      <c r="B37" s="155" t="s">
        <v>477</v>
      </c>
      <c r="C37" s="32"/>
      <c r="D37" s="98"/>
      <c r="E37" s="355"/>
      <c r="F37" s="355"/>
    </row>
    <row r="38" spans="1:6" x14ac:dyDescent="0.2">
      <c r="A38" s="94"/>
      <c r="B38" s="154" t="s">
        <v>478</v>
      </c>
      <c r="C38" s="32">
        <v>1</v>
      </c>
      <c r="D38" s="98" t="s">
        <v>1</v>
      </c>
      <c r="E38" s="101"/>
      <c r="F38" s="102">
        <f>C38*E38</f>
        <v>0</v>
      </c>
    </row>
    <row r="39" spans="1:6" x14ac:dyDescent="0.2">
      <c r="A39" s="103"/>
      <c r="B39" s="104"/>
      <c r="C39" s="33"/>
      <c r="D39" s="86"/>
      <c r="E39" s="87"/>
      <c r="F39" s="87"/>
    </row>
    <row r="40" spans="1:6" x14ac:dyDescent="0.2">
      <c r="A40" s="125"/>
      <c r="B40" s="121"/>
      <c r="C40" s="107"/>
      <c r="D40" s="108"/>
      <c r="E40" s="110"/>
      <c r="F40" s="110"/>
    </row>
    <row r="41" spans="1:6" x14ac:dyDescent="0.2">
      <c r="A41" s="94">
        <f>COUNT($A$11:A39)+1</f>
        <v>7</v>
      </c>
      <c r="B41" s="95" t="s">
        <v>79</v>
      </c>
      <c r="C41" s="32"/>
      <c r="D41" s="98"/>
      <c r="E41" s="99"/>
      <c r="F41" s="99"/>
    </row>
    <row r="42" spans="1:6" ht="38.25" x14ac:dyDescent="0.2">
      <c r="A42" s="94"/>
      <c r="B42" s="155" t="s">
        <v>425</v>
      </c>
      <c r="C42" s="32"/>
      <c r="D42" s="98"/>
      <c r="E42" s="99"/>
      <c r="F42" s="99"/>
    </row>
    <row r="43" spans="1:6" ht="14.25" x14ac:dyDescent="0.2">
      <c r="A43" s="94"/>
      <c r="B43" s="100"/>
      <c r="C43" s="32">
        <v>21</v>
      </c>
      <c r="D43" s="98" t="s">
        <v>8</v>
      </c>
      <c r="E43" s="101"/>
      <c r="F43" s="102">
        <f>C43*E43</f>
        <v>0</v>
      </c>
    </row>
    <row r="44" spans="1:6" x14ac:dyDescent="0.2">
      <c r="A44" s="103"/>
      <c r="B44" s="159"/>
      <c r="C44" s="33"/>
      <c r="D44" s="86"/>
      <c r="E44" s="87"/>
      <c r="F44" s="87"/>
    </row>
    <row r="45" spans="1:6" x14ac:dyDescent="0.2">
      <c r="A45" s="125"/>
      <c r="B45" s="133"/>
      <c r="C45" s="156"/>
      <c r="D45" s="127"/>
      <c r="E45" s="134"/>
      <c r="F45" s="134"/>
    </row>
    <row r="46" spans="1:6" x14ac:dyDescent="0.2">
      <c r="A46" s="94">
        <f>COUNT($A$11:A45)+1</f>
        <v>8</v>
      </c>
      <c r="B46" s="95" t="s">
        <v>179</v>
      </c>
      <c r="C46" s="97"/>
      <c r="D46" s="98"/>
      <c r="E46" s="99"/>
      <c r="F46" s="99"/>
    </row>
    <row r="47" spans="1:6" ht="25.5" x14ac:dyDescent="0.2">
      <c r="A47" s="94"/>
      <c r="B47" s="155" t="s">
        <v>180</v>
      </c>
      <c r="C47" s="97"/>
      <c r="D47" s="98"/>
      <c r="E47" s="99"/>
      <c r="F47" s="99"/>
    </row>
    <row r="48" spans="1:6" x14ac:dyDescent="0.2">
      <c r="A48" s="94"/>
      <c r="B48" s="100"/>
      <c r="C48" s="157"/>
      <c r="D48" s="158">
        <v>0.03</v>
      </c>
      <c r="E48" s="99"/>
      <c r="F48" s="102">
        <f>D48*(SUM(F13:F43))</f>
        <v>0</v>
      </c>
    </row>
    <row r="49" spans="1:6" x14ac:dyDescent="0.2">
      <c r="A49" s="103"/>
      <c r="B49" s="159"/>
      <c r="C49" s="160"/>
      <c r="D49" s="161"/>
      <c r="E49" s="162"/>
      <c r="F49" s="87"/>
    </row>
    <row r="50" spans="1:6" x14ac:dyDescent="0.2">
      <c r="A50" s="125"/>
      <c r="B50" s="133"/>
      <c r="C50" s="156"/>
      <c r="D50" s="127"/>
      <c r="E50" s="134"/>
      <c r="F50" s="134"/>
    </row>
    <row r="51" spans="1:6" x14ac:dyDescent="0.2">
      <c r="A51" s="287">
        <f>COUNT($A$11:A50)+1</f>
        <v>9</v>
      </c>
      <c r="B51" s="95" t="s">
        <v>16</v>
      </c>
      <c r="C51" s="97"/>
      <c r="D51" s="98"/>
      <c r="E51" s="99"/>
      <c r="F51" s="99"/>
    </row>
    <row r="52" spans="1:6" ht="38.25" x14ac:dyDescent="0.2">
      <c r="A52" s="94"/>
      <c r="B52" s="155" t="s">
        <v>415</v>
      </c>
      <c r="C52" s="97"/>
      <c r="D52" s="98"/>
      <c r="E52" s="99"/>
      <c r="F52" s="102"/>
    </row>
    <row r="53" spans="1:6" x14ac:dyDescent="0.2">
      <c r="A53" s="131"/>
      <c r="B53" s="100"/>
      <c r="C53" s="157"/>
      <c r="D53" s="158">
        <v>0.1</v>
      </c>
      <c r="E53" s="99"/>
      <c r="F53" s="102">
        <f>D53*(SUM(F13:F43))</f>
        <v>0</v>
      </c>
    </row>
    <row r="54" spans="1:6" x14ac:dyDescent="0.2">
      <c r="A54" s="292"/>
      <c r="B54" s="159"/>
      <c r="C54" s="204"/>
      <c r="D54" s="86"/>
      <c r="E54" s="162"/>
      <c r="F54" s="162"/>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4"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1"/>
  <sheetViews>
    <sheetView showGridLines="0" zoomScaleNormal="100" zoomScaleSheetLayoutView="100" workbookViewId="0">
      <selection activeCell="G6" sqref="G6"/>
    </sheetView>
  </sheetViews>
  <sheetFormatPr defaultColWidth="8.85546875" defaultRowHeight="12.75" x14ac:dyDescent="0.2"/>
  <cols>
    <col min="1" max="1" width="6.140625" style="1" customWidth="1"/>
    <col min="2" max="2" width="5.5703125" style="1" customWidth="1"/>
    <col min="3" max="3" width="30.28515625" style="1" customWidth="1"/>
    <col min="4" max="4" width="10" style="1" customWidth="1"/>
    <col min="5" max="5" width="11.140625" style="1" bestFit="1" customWidth="1"/>
    <col min="6" max="6" width="10.85546875" style="1" customWidth="1"/>
    <col min="7" max="7" width="16.42578125" style="7" bestFit="1" customWidth="1"/>
    <col min="8" max="16384" width="8.85546875" style="1"/>
  </cols>
  <sheetData>
    <row r="1" spans="1:7" ht="27" customHeight="1" x14ac:dyDescent="0.2">
      <c r="A1" s="13" t="s">
        <v>2</v>
      </c>
      <c r="B1" s="13"/>
      <c r="C1" s="13"/>
      <c r="D1" s="13"/>
      <c r="E1" s="13"/>
      <c r="F1" s="13"/>
      <c r="G1" s="13"/>
    </row>
    <row r="2" spans="1:7" ht="15" customHeight="1" x14ac:dyDescent="0.2">
      <c r="A2" s="477" t="s">
        <v>19</v>
      </c>
      <c r="B2" s="477"/>
      <c r="C2" s="477"/>
      <c r="D2" s="477"/>
      <c r="E2" s="477"/>
      <c r="F2" s="477"/>
      <c r="G2" s="477"/>
    </row>
    <row r="3" spans="1:7" ht="15" customHeight="1" x14ac:dyDescent="0.2">
      <c r="A3" s="478" t="s">
        <v>489</v>
      </c>
      <c r="B3" s="479"/>
      <c r="C3" s="479"/>
      <c r="D3" s="479"/>
      <c r="E3" s="479"/>
      <c r="F3" s="479"/>
      <c r="G3" s="479"/>
    </row>
    <row r="4" spans="1:7" ht="15" customHeight="1" x14ac:dyDescent="0.2">
      <c r="A4" s="479"/>
      <c r="B4" s="479"/>
      <c r="C4" s="479"/>
      <c r="D4" s="479"/>
      <c r="E4" s="479"/>
      <c r="F4" s="479"/>
      <c r="G4" s="479"/>
    </row>
    <row r="5" spans="1:7" ht="25.5" x14ac:dyDescent="0.2">
      <c r="A5" s="6" t="s">
        <v>17</v>
      </c>
      <c r="B5" s="480" t="s">
        <v>24</v>
      </c>
      <c r="C5" s="480"/>
      <c r="D5" s="480"/>
      <c r="E5" s="480"/>
      <c r="F5" s="480"/>
      <c r="G5" s="57" t="s">
        <v>18</v>
      </c>
    </row>
    <row r="6" spans="1:7" x14ac:dyDescent="0.2">
      <c r="A6" s="248" t="s">
        <v>349</v>
      </c>
      <c r="B6" s="503" t="s">
        <v>490</v>
      </c>
      <c r="C6" s="504"/>
      <c r="D6" s="504"/>
      <c r="E6" s="504"/>
      <c r="F6" s="505"/>
      <c r="G6" s="416">
        <f>G7+G8+G10</f>
        <v>0</v>
      </c>
    </row>
    <row r="7" spans="1:7" x14ac:dyDescent="0.2">
      <c r="A7" s="248" t="s">
        <v>351</v>
      </c>
      <c r="B7" s="506" t="s">
        <v>352</v>
      </c>
      <c r="C7" s="506"/>
      <c r="D7" s="506"/>
      <c r="E7" s="506"/>
      <c r="F7" s="506"/>
      <c r="G7" s="319">
        <f>G18</f>
        <v>0</v>
      </c>
    </row>
    <row r="8" spans="1:7" x14ac:dyDescent="0.2">
      <c r="A8" s="250" t="s">
        <v>353</v>
      </c>
      <c r="B8" s="503" t="s">
        <v>466</v>
      </c>
      <c r="C8" s="504"/>
      <c r="D8" s="504"/>
      <c r="E8" s="504"/>
      <c r="F8" s="504"/>
      <c r="G8" s="319">
        <f>G24</f>
        <v>0</v>
      </c>
    </row>
    <row r="9" spans="1:7" x14ac:dyDescent="0.2">
      <c r="A9" s="248" t="s">
        <v>430</v>
      </c>
      <c r="B9" s="503" t="s">
        <v>433</v>
      </c>
      <c r="C9" s="504"/>
      <c r="D9" s="504"/>
      <c r="E9" s="504"/>
      <c r="F9" s="504"/>
      <c r="G9" s="319">
        <f>G23/F23</f>
        <v>0</v>
      </c>
    </row>
    <row r="10" spans="1:7" ht="13.5" thickBot="1" x14ac:dyDescent="0.25">
      <c r="A10" s="250" t="s">
        <v>432</v>
      </c>
      <c r="B10" s="503" t="s">
        <v>491</v>
      </c>
      <c r="C10" s="504"/>
      <c r="D10" s="504"/>
      <c r="E10" s="504"/>
      <c r="F10" s="504"/>
      <c r="G10" s="319">
        <f>G31</f>
        <v>0</v>
      </c>
    </row>
    <row r="11" spans="1:7" x14ac:dyDescent="0.2">
      <c r="A11" s="257"/>
      <c r="B11" s="257"/>
      <c r="C11" s="257"/>
      <c r="D11" s="257"/>
      <c r="E11" s="257"/>
      <c r="F11" s="257"/>
      <c r="G11" s="257"/>
    </row>
    <row r="12" spans="1:7" ht="15.75" x14ac:dyDescent="0.25">
      <c r="A12" s="12" t="s">
        <v>434</v>
      </c>
      <c r="B12" s="10"/>
      <c r="C12" s="11"/>
      <c r="D12" s="11"/>
      <c r="E12" s="10"/>
      <c r="F12" s="10"/>
      <c r="G12" s="9"/>
    </row>
    <row r="13" spans="1:7" x14ac:dyDescent="0.2">
      <c r="A13" s="491" t="s">
        <v>492</v>
      </c>
      <c r="B13" s="492"/>
      <c r="C13" s="492"/>
      <c r="D13" s="492"/>
      <c r="E13" s="492"/>
      <c r="F13" s="492"/>
      <c r="G13" s="493"/>
    </row>
    <row r="14" spans="1:7" ht="25.5" x14ac:dyDescent="0.2">
      <c r="A14" s="494" t="s">
        <v>14</v>
      </c>
      <c r="B14" s="486" t="s">
        <v>435</v>
      </c>
      <c r="C14" s="487"/>
      <c r="D14" s="494" t="s">
        <v>357</v>
      </c>
      <c r="E14" s="494" t="s">
        <v>358</v>
      </c>
      <c r="F14" s="58" t="s">
        <v>359</v>
      </c>
      <c r="G14" s="58" t="s">
        <v>3</v>
      </c>
    </row>
    <row r="15" spans="1:7" x14ac:dyDescent="0.2">
      <c r="A15" s="495"/>
      <c r="B15" s="488"/>
      <c r="C15" s="489"/>
      <c r="D15" s="495"/>
      <c r="E15" s="495"/>
      <c r="F15" s="2" t="s">
        <v>4</v>
      </c>
      <c r="G15" s="2" t="s">
        <v>11</v>
      </c>
    </row>
    <row r="16" spans="1:7" x14ac:dyDescent="0.2">
      <c r="A16" s="3" t="s">
        <v>130</v>
      </c>
      <c r="B16" s="483" t="s">
        <v>493</v>
      </c>
      <c r="C16" s="484"/>
      <c r="D16" s="260" t="s">
        <v>362</v>
      </c>
      <c r="E16" s="260" t="s">
        <v>494</v>
      </c>
      <c r="F16" s="8">
        <v>615</v>
      </c>
      <c r="G16" s="4">
        <f>'S 1900_SD'!F55</f>
        <v>0</v>
      </c>
    </row>
    <row r="17" spans="1:7" x14ac:dyDescent="0.2">
      <c r="A17" s="3" t="s">
        <v>132</v>
      </c>
      <c r="B17" s="483" t="s">
        <v>495</v>
      </c>
      <c r="C17" s="484"/>
      <c r="D17" s="260" t="s">
        <v>362</v>
      </c>
      <c r="E17" s="260" t="s">
        <v>445</v>
      </c>
      <c r="F17" s="8">
        <v>77</v>
      </c>
      <c r="G17" s="4">
        <f>'S 1878_SD'!F56</f>
        <v>0</v>
      </c>
    </row>
    <row r="18" spans="1:7" x14ac:dyDescent="0.2">
      <c r="A18" s="485" t="s">
        <v>120</v>
      </c>
      <c r="B18" s="485"/>
      <c r="C18" s="485"/>
      <c r="D18" s="485"/>
      <c r="E18" s="485"/>
      <c r="F18" s="485"/>
      <c r="G18" s="5">
        <f>SUM(G16:G17)</f>
        <v>0</v>
      </c>
    </row>
    <row r="19" spans="1:7" x14ac:dyDescent="0.2">
      <c r="A19" s="208"/>
      <c r="B19" s="208"/>
      <c r="C19" s="208"/>
      <c r="D19" s="208"/>
      <c r="E19" s="208"/>
      <c r="F19" s="208"/>
      <c r="G19" s="321"/>
    </row>
    <row r="20" spans="1:7" x14ac:dyDescent="0.2">
      <c r="A20" s="491" t="s">
        <v>496</v>
      </c>
      <c r="B20" s="492"/>
      <c r="C20" s="492"/>
      <c r="D20" s="492"/>
      <c r="E20" s="492"/>
      <c r="F20" s="492"/>
      <c r="G20" s="493"/>
    </row>
    <row r="21" spans="1:7" ht="25.5" x14ac:dyDescent="0.2">
      <c r="A21" s="494" t="s">
        <v>14</v>
      </c>
      <c r="B21" s="486" t="s">
        <v>375</v>
      </c>
      <c r="C21" s="487"/>
      <c r="D21" s="486" t="s">
        <v>376</v>
      </c>
      <c r="E21" s="487"/>
      <c r="F21" s="58" t="s">
        <v>377</v>
      </c>
      <c r="G21" s="58" t="s">
        <v>3</v>
      </c>
    </row>
    <row r="22" spans="1:7" x14ac:dyDescent="0.2">
      <c r="A22" s="495"/>
      <c r="B22" s="488"/>
      <c r="C22" s="489"/>
      <c r="D22" s="488"/>
      <c r="E22" s="489"/>
      <c r="F22" s="2" t="s">
        <v>378</v>
      </c>
      <c r="G22" s="2" t="s">
        <v>11</v>
      </c>
    </row>
    <row r="23" spans="1:7" x14ac:dyDescent="0.2">
      <c r="A23" s="3" t="s">
        <v>134</v>
      </c>
      <c r="B23" s="483" t="s">
        <v>497</v>
      </c>
      <c r="C23" s="484"/>
      <c r="D23" s="481" t="s">
        <v>498</v>
      </c>
      <c r="E23" s="482"/>
      <c r="F23" s="8">
        <v>4</v>
      </c>
      <c r="G23" s="4">
        <f>'PRIKLJUCKI-TIP-I_SD'!F7</f>
        <v>0</v>
      </c>
    </row>
    <row r="24" spans="1:7" x14ac:dyDescent="0.2">
      <c r="A24" s="508" t="s">
        <v>120</v>
      </c>
      <c r="B24" s="509"/>
      <c r="C24" s="509"/>
      <c r="D24" s="509"/>
      <c r="E24" s="509"/>
      <c r="F24" s="510"/>
      <c r="G24" s="5">
        <f>SUM(G23:G23)</f>
        <v>0</v>
      </c>
    </row>
    <row r="26" spans="1:7" x14ac:dyDescent="0.2">
      <c r="A26" s="491" t="s">
        <v>499</v>
      </c>
      <c r="B26" s="492"/>
      <c r="C26" s="492"/>
      <c r="D26" s="492"/>
      <c r="E26" s="492"/>
      <c r="F26" s="492"/>
      <c r="G26" s="493"/>
    </row>
    <row r="27" spans="1:7" ht="38.25" customHeight="1" x14ac:dyDescent="0.2">
      <c r="A27" s="494" t="s">
        <v>14</v>
      </c>
      <c r="B27" s="486" t="s">
        <v>375</v>
      </c>
      <c r="C27" s="487"/>
      <c r="D27" s="486" t="s">
        <v>376</v>
      </c>
      <c r="E27" s="487"/>
      <c r="F27" s="448" t="s">
        <v>441</v>
      </c>
      <c r="G27" s="58" t="s">
        <v>3</v>
      </c>
    </row>
    <row r="28" spans="1:7" x14ac:dyDescent="0.2">
      <c r="A28" s="495"/>
      <c r="B28" s="488"/>
      <c r="C28" s="489"/>
      <c r="D28" s="488"/>
      <c r="E28" s="489"/>
      <c r="F28" s="2" t="s">
        <v>4</v>
      </c>
      <c r="G28" s="2" t="s">
        <v>11</v>
      </c>
    </row>
    <row r="29" spans="1:7" x14ac:dyDescent="0.2">
      <c r="A29" s="3" t="s">
        <v>136</v>
      </c>
      <c r="B29" s="483" t="s">
        <v>500</v>
      </c>
      <c r="C29" s="484"/>
      <c r="D29" s="481" t="s">
        <v>498</v>
      </c>
      <c r="E29" s="482"/>
      <c r="F29" s="8">
        <v>15</v>
      </c>
      <c r="G29" s="4">
        <f>P_34601_SD!F49</f>
        <v>0</v>
      </c>
    </row>
    <row r="30" spans="1:7" x14ac:dyDescent="0.2">
      <c r="A30" s="3" t="s">
        <v>138</v>
      </c>
      <c r="B30" s="483" t="s">
        <v>501</v>
      </c>
      <c r="C30" s="484"/>
      <c r="D30" s="481" t="s">
        <v>502</v>
      </c>
      <c r="E30" s="482"/>
      <c r="F30" s="8">
        <v>9</v>
      </c>
      <c r="G30" s="4">
        <f>'P-34941_SD'!F51</f>
        <v>0</v>
      </c>
    </row>
    <row r="31" spans="1:7" x14ac:dyDescent="0.2">
      <c r="A31" s="485" t="s">
        <v>120</v>
      </c>
      <c r="B31" s="485"/>
      <c r="C31" s="485"/>
      <c r="D31" s="485"/>
      <c r="E31" s="485"/>
      <c r="F31" s="485"/>
      <c r="G31" s="5">
        <f>SUM(G29:G30)</f>
        <v>0</v>
      </c>
    </row>
  </sheetData>
  <sheetProtection password="CF65" sheet="1" objects="1" scenarios="1"/>
  <mergeCells count="32">
    <mergeCell ref="B29:C29"/>
    <mergeCell ref="D29:E29"/>
    <mergeCell ref="B30:C30"/>
    <mergeCell ref="D30:E30"/>
    <mergeCell ref="A31:F31"/>
    <mergeCell ref="B23:C23"/>
    <mergeCell ref="D23:E23"/>
    <mergeCell ref="A24:F24"/>
    <mergeCell ref="A26:G26"/>
    <mergeCell ref="A27:A28"/>
    <mergeCell ref="B27:C28"/>
    <mergeCell ref="D27:E28"/>
    <mergeCell ref="B16:C16"/>
    <mergeCell ref="B17:C17"/>
    <mergeCell ref="A18:F18"/>
    <mergeCell ref="A20:G20"/>
    <mergeCell ref="A21:A22"/>
    <mergeCell ref="B21:C22"/>
    <mergeCell ref="D21:E22"/>
    <mergeCell ref="B9:F9"/>
    <mergeCell ref="B10:F10"/>
    <mergeCell ref="A13:G13"/>
    <mergeCell ref="A14:A15"/>
    <mergeCell ref="B14:C15"/>
    <mergeCell ref="D14:D15"/>
    <mergeCell ref="E14:E15"/>
    <mergeCell ref="B8:F8"/>
    <mergeCell ref="A2:G2"/>
    <mergeCell ref="A3:G4"/>
    <mergeCell ref="B5:F5"/>
    <mergeCell ref="B6:F6"/>
    <mergeCell ref="B7:F7"/>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showGridLines="0" view="pageLayout" zoomScaleNormal="100" zoomScaleSheetLayoutView="100" workbookViewId="0">
      <selection activeCell="G13" sqref="G13"/>
    </sheetView>
  </sheetViews>
  <sheetFormatPr defaultColWidth="8.85546875" defaultRowHeight="12.75" x14ac:dyDescent="0.2"/>
  <cols>
    <col min="1" max="1" width="6.140625" style="1" customWidth="1"/>
    <col min="2" max="2" width="5.5703125" style="1" customWidth="1"/>
    <col min="3" max="3" width="34.42578125" style="1" customWidth="1"/>
    <col min="4" max="4" width="10" style="1" customWidth="1"/>
    <col min="5" max="5" width="9" style="1" customWidth="1"/>
    <col min="6" max="6" width="10.85546875" style="1" bestFit="1" customWidth="1"/>
    <col min="7" max="7" width="16.42578125" style="7" bestFit="1" customWidth="1"/>
    <col min="8" max="16384" width="8.85546875" style="1"/>
  </cols>
  <sheetData>
    <row r="1" spans="1:7" ht="27" customHeight="1" x14ac:dyDescent="0.2">
      <c r="A1" s="13" t="s">
        <v>2</v>
      </c>
      <c r="B1" s="13"/>
      <c r="C1" s="13"/>
      <c r="D1" s="13"/>
      <c r="E1" s="13"/>
      <c r="F1" s="13"/>
      <c r="G1" s="13"/>
    </row>
    <row r="2" spans="1:7" ht="15" customHeight="1" x14ac:dyDescent="0.2">
      <c r="A2" s="477" t="s">
        <v>19</v>
      </c>
      <c r="B2" s="477"/>
      <c r="C2" s="477"/>
      <c r="D2" s="477"/>
      <c r="E2" s="477"/>
      <c r="F2" s="477"/>
      <c r="G2" s="477"/>
    </row>
    <row r="3" spans="1:7" ht="15" customHeight="1" x14ac:dyDescent="0.2">
      <c r="A3" s="478" t="s">
        <v>118</v>
      </c>
      <c r="B3" s="479"/>
      <c r="C3" s="479"/>
      <c r="D3" s="479"/>
      <c r="E3" s="479"/>
      <c r="F3" s="479"/>
      <c r="G3" s="479"/>
    </row>
    <row r="4" spans="1:7" ht="15" customHeight="1" x14ac:dyDescent="0.2">
      <c r="A4" s="479"/>
      <c r="B4" s="479"/>
      <c r="C4" s="479"/>
      <c r="D4" s="479"/>
      <c r="E4" s="479"/>
      <c r="F4" s="479"/>
      <c r="G4" s="479"/>
    </row>
    <row r="5" spans="1:7" ht="25.5" x14ac:dyDescent="0.2">
      <c r="A5" s="6" t="s">
        <v>17</v>
      </c>
      <c r="B5" s="480" t="s">
        <v>24</v>
      </c>
      <c r="C5" s="480"/>
      <c r="D5" s="480"/>
      <c r="E5" s="480"/>
      <c r="F5" s="480"/>
      <c r="G5" s="56" t="s">
        <v>18</v>
      </c>
    </row>
    <row r="6" spans="1:7" ht="15.75" x14ac:dyDescent="0.25">
      <c r="A6" s="12" t="s">
        <v>25</v>
      </c>
      <c r="B6" s="10"/>
      <c r="C6" s="11"/>
      <c r="D6" s="11"/>
      <c r="E6" s="10"/>
      <c r="F6" s="10"/>
      <c r="G6" s="9"/>
    </row>
    <row r="7" spans="1:7" x14ac:dyDescent="0.2">
      <c r="A7" s="491" t="s">
        <v>119</v>
      </c>
      <c r="B7" s="492"/>
      <c r="C7" s="492"/>
      <c r="D7" s="492"/>
      <c r="E7" s="492"/>
      <c r="F7" s="492"/>
      <c r="G7" s="493"/>
    </row>
    <row r="8" spans="1:7" ht="25.5" customHeight="1" x14ac:dyDescent="0.2">
      <c r="A8" s="494" t="s">
        <v>14</v>
      </c>
      <c r="B8" s="486" t="s">
        <v>20</v>
      </c>
      <c r="C8" s="487"/>
      <c r="D8" s="486" t="s">
        <v>21</v>
      </c>
      <c r="E8" s="487"/>
      <c r="F8" s="55" t="s">
        <v>22</v>
      </c>
      <c r="G8" s="55" t="s">
        <v>3</v>
      </c>
    </row>
    <row r="9" spans="1:7" x14ac:dyDescent="0.2">
      <c r="A9" s="495"/>
      <c r="B9" s="488"/>
      <c r="C9" s="489"/>
      <c r="D9" s="488"/>
      <c r="E9" s="489"/>
      <c r="F9" s="2" t="s">
        <v>4</v>
      </c>
      <c r="G9" s="2" t="s">
        <v>11</v>
      </c>
    </row>
    <row r="10" spans="1:7" x14ac:dyDescent="0.2">
      <c r="A10" s="3" t="s">
        <v>94</v>
      </c>
      <c r="B10" s="490" t="str">
        <f>'Vroc-SkupPriklj_P-481_SD'!B4</f>
        <v>TRUBARJEVA CESTA 11 IN MALA ULICA 1</v>
      </c>
      <c r="C10" s="484"/>
      <c r="D10" s="481" t="s">
        <v>122</v>
      </c>
      <c r="E10" s="482"/>
      <c r="F10" s="8">
        <v>14</v>
      </c>
      <c r="G10" s="4">
        <f>'Vroc-SkupPriklj_P-481_SD'!F71</f>
        <v>0</v>
      </c>
    </row>
    <row r="11" spans="1:7" x14ac:dyDescent="0.2">
      <c r="A11" s="3" t="s">
        <v>95</v>
      </c>
      <c r="B11" s="483" t="str">
        <f>'Vroc-priklj_MalaUlica1_SD'!B3</f>
        <v>MALA ULICA 1</v>
      </c>
      <c r="C11" s="484"/>
      <c r="D11" s="481" t="s">
        <v>122</v>
      </c>
      <c r="E11" s="482"/>
      <c r="F11" s="8">
        <v>14</v>
      </c>
      <c r="G11" s="4">
        <f>'Vroc-priklj_MalaUlica1_SD'!F155</f>
        <v>0</v>
      </c>
    </row>
    <row r="12" spans="1:7" x14ac:dyDescent="0.2">
      <c r="A12" s="3"/>
      <c r="B12" s="483"/>
      <c r="C12" s="484"/>
      <c r="D12" s="481"/>
      <c r="E12" s="482"/>
      <c r="F12" s="8"/>
      <c r="G12" s="4"/>
    </row>
    <row r="13" spans="1:7" x14ac:dyDescent="0.2">
      <c r="A13" s="485" t="s">
        <v>120</v>
      </c>
      <c r="B13" s="485"/>
      <c r="C13" s="485"/>
      <c r="D13" s="485"/>
      <c r="E13" s="485"/>
      <c r="F13" s="485"/>
      <c r="G13" s="408">
        <f>SUM(G10:G12)</f>
        <v>0</v>
      </c>
    </row>
  </sheetData>
  <sheetProtection algorithmName="SHA-512" hashValue="mZ8SW3PZag/Fzs7RJaQAQyJQKtzcCxpDRwWUO+xPPoi8p99m9j5h132e+cNx7jKWti4hMXWAVk4Yl2N0Ban8lQ==" saltValue="jb3Ro/lEVnhM+d0yv86lnA==" spinCount="100000" sheet="1" objects="1" scenarios="1"/>
  <mergeCells count="14">
    <mergeCell ref="A13:F13"/>
    <mergeCell ref="D8:E9"/>
    <mergeCell ref="B10:C10"/>
    <mergeCell ref="D10:E10"/>
    <mergeCell ref="A7:G7"/>
    <mergeCell ref="A8:A9"/>
    <mergeCell ref="B8:C9"/>
    <mergeCell ref="B12:C12"/>
    <mergeCell ref="A2:G2"/>
    <mergeCell ref="A3:G4"/>
    <mergeCell ref="B5:F5"/>
    <mergeCell ref="D12:E12"/>
    <mergeCell ref="D11:E11"/>
    <mergeCell ref="B11:C11"/>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9" zoomScaleNormal="100" zoomScaleSheetLayoutView="100" workbookViewId="0">
      <selection activeCell="E24" sqref="E24"/>
    </sheetView>
  </sheetViews>
  <sheetFormatPr defaultColWidth="9.140625" defaultRowHeight="12.75" x14ac:dyDescent="0.2"/>
  <cols>
    <col min="1" max="1" width="5.7109375" style="15" customWidth="1"/>
    <col min="2" max="2" width="50.7109375" style="40" customWidth="1"/>
    <col min="3" max="3" width="7.7109375" style="18" customWidth="1"/>
    <col min="4" max="4" width="4.7109375" style="19" customWidth="1"/>
    <col min="5" max="5" width="11.7109375" style="17" customWidth="1"/>
    <col min="6" max="6" width="12.7109375" style="18" customWidth="1"/>
    <col min="7" max="16384" width="9.140625" style="19"/>
  </cols>
  <sheetData>
    <row r="1" spans="1:6" x14ac:dyDescent="0.2">
      <c r="A1" s="14" t="s">
        <v>123</v>
      </c>
      <c r="B1" s="36" t="s">
        <v>124</v>
      </c>
      <c r="C1" s="15"/>
      <c r="D1" s="16"/>
    </row>
    <row r="2" spans="1:6" x14ac:dyDescent="0.2">
      <c r="A2" s="14" t="s">
        <v>127</v>
      </c>
      <c r="B2" s="36" t="s">
        <v>126</v>
      </c>
      <c r="C2" s="15"/>
      <c r="D2" s="16"/>
    </row>
    <row r="3" spans="1:6" x14ac:dyDescent="0.2">
      <c r="A3" s="14" t="s">
        <v>130</v>
      </c>
      <c r="B3" s="36" t="s">
        <v>503</v>
      </c>
      <c r="C3" s="15"/>
      <c r="D3" s="16"/>
    </row>
    <row r="4" spans="1:6" x14ac:dyDescent="0.2">
      <c r="A4" s="14"/>
      <c r="B4" s="36" t="s">
        <v>504</v>
      </c>
      <c r="C4" s="15"/>
      <c r="D4" s="16"/>
    </row>
    <row r="5" spans="1:6" ht="76.5" x14ac:dyDescent="0.2">
      <c r="A5" s="46" t="s">
        <v>0</v>
      </c>
      <c r="B5" s="47" t="s">
        <v>7</v>
      </c>
      <c r="C5" s="48" t="s">
        <v>5</v>
      </c>
      <c r="D5" s="48" t="s">
        <v>6</v>
      </c>
      <c r="E5" s="49" t="s">
        <v>9</v>
      </c>
      <c r="F5" s="49" t="s">
        <v>10</v>
      </c>
    </row>
    <row r="6" spans="1:6" x14ac:dyDescent="0.2">
      <c r="A6" s="125"/>
      <c r="B6" s="21"/>
      <c r="C6" s="107"/>
      <c r="D6" s="182"/>
      <c r="E6" s="183"/>
      <c r="F6" s="183"/>
    </row>
    <row r="7" spans="1:6" x14ac:dyDescent="0.2">
      <c r="A7" s="94">
        <f>COUNT($A$6:A6)+1</f>
        <v>1</v>
      </c>
      <c r="B7" s="184" t="s">
        <v>203</v>
      </c>
      <c r="C7" s="32"/>
      <c r="D7" s="185"/>
      <c r="E7" s="186"/>
      <c r="F7" s="186"/>
    </row>
    <row r="8" spans="1:6" ht="25.5" x14ac:dyDescent="0.2">
      <c r="A8" s="94"/>
      <c r="B8" s="187" t="s">
        <v>204</v>
      </c>
      <c r="C8" s="32"/>
      <c r="D8" s="185"/>
      <c r="E8" s="186"/>
      <c r="F8" s="186"/>
    </row>
    <row r="9" spans="1:6" ht="14.25" x14ac:dyDescent="0.2">
      <c r="A9" s="94"/>
      <c r="B9" s="188" t="s">
        <v>205</v>
      </c>
      <c r="C9" s="32">
        <v>615</v>
      </c>
      <c r="D9" s="189" t="s">
        <v>8</v>
      </c>
      <c r="E9" s="101"/>
      <c r="F9" s="102">
        <f>C9*E9</f>
        <v>0</v>
      </c>
    </row>
    <row r="10" spans="1:6" x14ac:dyDescent="0.2">
      <c r="A10" s="103"/>
      <c r="B10" s="190"/>
      <c r="C10" s="33"/>
      <c r="D10" s="191"/>
      <c r="E10" s="87"/>
      <c r="F10" s="87"/>
    </row>
    <row r="11" spans="1:6" x14ac:dyDescent="0.2">
      <c r="A11" s="125"/>
      <c r="B11" s="285"/>
      <c r="C11" s="107"/>
      <c r="D11" s="286"/>
      <c r="E11" s="129"/>
      <c r="F11" s="129"/>
    </row>
    <row r="12" spans="1:6" x14ac:dyDescent="0.2">
      <c r="A12" s="287">
        <f>COUNT($A$6:A11)+1</f>
        <v>2</v>
      </c>
      <c r="B12" s="184" t="s">
        <v>505</v>
      </c>
      <c r="C12" s="32"/>
      <c r="D12" s="185"/>
      <c r="E12" s="186"/>
      <c r="F12" s="186"/>
    </row>
    <row r="13" spans="1:6" x14ac:dyDescent="0.2">
      <c r="A13" s="94"/>
      <c r="B13" s="192" t="s">
        <v>506</v>
      </c>
      <c r="C13" s="32"/>
      <c r="D13" s="185"/>
      <c r="E13" s="186"/>
      <c r="F13" s="186"/>
    </row>
    <row r="14" spans="1:6" x14ac:dyDescent="0.2">
      <c r="A14" s="94"/>
      <c r="B14" s="188" t="s">
        <v>208</v>
      </c>
      <c r="C14" s="32">
        <v>1</v>
      </c>
      <c r="D14" s="185" t="s">
        <v>1</v>
      </c>
      <c r="E14" s="101"/>
      <c r="F14" s="102">
        <f t="shared" ref="F14" si="0">C14*E14</f>
        <v>0</v>
      </c>
    </row>
    <row r="15" spans="1:6" x14ac:dyDescent="0.2">
      <c r="A15" s="103"/>
      <c r="B15" s="190"/>
      <c r="C15" s="33"/>
      <c r="D15" s="193"/>
      <c r="E15" s="87"/>
      <c r="F15" s="87"/>
    </row>
    <row r="16" spans="1:6" x14ac:dyDescent="0.2">
      <c r="A16" s="125"/>
      <c r="B16" s="21"/>
      <c r="C16" s="107"/>
      <c r="D16" s="182"/>
      <c r="E16" s="183"/>
      <c r="F16" s="183"/>
    </row>
    <row r="17" spans="1:6" x14ac:dyDescent="0.2">
      <c r="A17" s="287">
        <f>COUNT($A$6:A16)+1</f>
        <v>3</v>
      </c>
      <c r="B17" s="184" t="s">
        <v>482</v>
      </c>
      <c r="C17" s="32"/>
      <c r="D17" s="185"/>
      <c r="E17" s="186"/>
      <c r="F17" s="186"/>
    </row>
    <row r="18" spans="1:6" x14ac:dyDescent="0.2">
      <c r="A18" s="94"/>
      <c r="B18" s="192" t="s">
        <v>483</v>
      </c>
      <c r="C18" s="32"/>
      <c r="D18" s="185"/>
      <c r="E18" s="186"/>
      <c r="F18" s="186"/>
    </row>
    <row r="19" spans="1:6" x14ac:dyDescent="0.2">
      <c r="A19" s="94"/>
      <c r="B19" s="188" t="s">
        <v>208</v>
      </c>
      <c r="C19" s="32">
        <v>2</v>
      </c>
      <c r="D19" s="185" t="s">
        <v>1</v>
      </c>
      <c r="E19" s="101"/>
      <c r="F19" s="102">
        <f t="shared" ref="F19" si="1">C19*E19</f>
        <v>0</v>
      </c>
    </row>
    <row r="20" spans="1:6" x14ac:dyDescent="0.2">
      <c r="A20" s="103"/>
      <c r="B20" s="190"/>
      <c r="C20" s="33"/>
      <c r="D20" s="193"/>
      <c r="E20" s="87"/>
      <c r="F20" s="87"/>
    </row>
    <row r="21" spans="1:6" x14ac:dyDescent="0.2">
      <c r="A21" s="125"/>
      <c r="B21" s="21"/>
      <c r="C21" s="107"/>
      <c r="D21" s="182"/>
      <c r="E21" s="183"/>
      <c r="F21" s="183"/>
    </row>
    <row r="22" spans="1:6" x14ac:dyDescent="0.2">
      <c r="A22" s="287">
        <f>COUNT($A$6:A21)+1</f>
        <v>4</v>
      </c>
      <c r="B22" s="184" t="s">
        <v>209</v>
      </c>
      <c r="C22" s="32"/>
      <c r="D22" s="185"/>
      <c r="E22" s="186"/>
      <c r="F22" s="186"/>
    </row>
    <row r="23" spans="1:6" ht="25.5" x14ac:dyDescent="0.2">
      <c r="A23" s="94"/>
      <c r="B23" s="192" t="s">
        <v>210</v>
      </c>
      <c r="C23" s="32"/>
      <c r="D23" s="185"/>
      <c r="E23" s="186"/>
      <c r="F23" s="186"/>
    </row>
    <row r="24" spans="1:6" x14ac:dyDescent="0.2">
      <c r="A24" s="94"/>
      <c r="B24" s="188" t="s">
        <v>211</v>
      </c>
      <c r="C24" s="32">
        <v>66</v>
      </c>
      <c r="D24" s="185" t="s">
        <v>1</v>
      </c>
      <c r="E24" s="101"/>
      <c r="F24" s="102">
        <f t="shared" ref="F24" si="2">C24*E24</f>
        <v>0</v>
      </c>
    </row>
    <row r="25" spans="1:6" x14ac:dyDescent="0.2">
      <c r="A25" s="103"/>
      <c r="B25" s="190"/>
      <c r="C25" s="33"/>
      <c r="D25" s="193"/>
      <c r="E25" s="87"/>
      <c r="F25" s="87"/>
    </row>
    <row r="26" spans="1:6" x14ac:dyDescent="0.2">
      <c r="A26" s="125"/>
      <c r="B26" s="21"/>
      <c r="C26" s="107"/>
      <c r="D26" s="182"/>
      <c r="E26" s="129"/>
      <c r="F26" s="183"/>
    </row>
    <row r="27" spans="1:6" x14ac:dyDescent="0.2">
      <c r="A27" s="287">
        <f>COUNT($A$6:A26)+1</f>
        <v>5</v>
      </c>
      <c r="B27" s="184" t="s">
        <v>469</v>
      </c>
      <c r="C27" s="32"/>
      <c r="D27" s="185"/>
      <c r="E27" s="102"/>
      <c r="F27" s="186"/>
    </row>
    <row r="28" spans="1:6" ht="25.5" x14ac:dyDescent="0.2">
      <c r="A28" s="94"/>
      <c r="B28" s="192" t="s">
        <v>470</v>
      </c>
      <c r="C28" s="32"/>
      <c r="D28" s="185"/>
      <c r="E28" s="186"/>
      <c r="F28" s="186"/>
    </row>
    <row r="29" spans="1:6" x14ac:dyDescent="0.2">
      <c r="A29" s="94"/>
      <c r="B29" s="188" t="s">
        <v>507</v>
      </c>
      <c r="C29" s="32">
        <v>6</v>
      </c>
      <c r="D29" s="185" t="s">
        <v>1</v>
      </c>
      <c r="E29" s="101"/>
      <c r="F29" s="102">
        <f t="shared" ref="F29" si="3">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2</v>
      </c>
      <c r="D34" s="185" t="s">
        <v>1</v>
      </c>
      <c r="E34" s="101"/>
      <c r="F34" s="102">
        <f>C34*E34</f>
        <v>0</v>
      </c>
    </row>
    <row r="35" spans="1:6" x14ac:dyDescent="0.2">
      <c r="A35" s="103"/>
      <c r="B35" s="203"/>
      <c r="C35" s="33"/>
      <c r="D35" s="193"/>
      <c r="E35" s="87"/>
      <c r="F35" s="87"/>
    </row>
    <row r="36" spans="1:6" x14ac:dyDescent="0.2">
      <c r="A36" s="125"/>
      <c r="B36" s="21"/>
      <c r="C36" s="107"/>
      <c r="D36" s="182"/>
      <c r="E36" s="183"/>
      <c r="F36" s="183"/>
    </row>
    <row r="37" spans="1:6" x14ac:dyDescent="0.2">
      <c r="A37" s="287">
        <f>COUNT($A$6:A34)+1</f>
        <v>7</v>
      </c>
      <c r="B37" s="184" t="s">
        <v>409</v>
      </c>
      <c r="C37" s="32"/>
      <c r="D37" s="185"/>
      <c r="E37" s="186"/>
      <c r="F37" s="186"/>
    </row>
    <row r="38" spans="1:6" ht="112.5" customHeight="1" x14ac:dyDescent="0.2">
      <c r="A38" s="94"/>
      <c r="B38" s="192" t="s">
        <v>410</v>
      </c>
      <c r="C38" s="32"/>
      <c r="D38" s="185"/>
      <c r="E38" s="186"/>
      <c r="F38" s="186"/>
    </row>
    <row r="39" spans="1:6" x14ac:dyDescent="0.2">
      <c r="A39" s="94"/>
      <c r="B39" s="202"/>
      <c r="C39" s="32">
        <v>1</v>
      </c>
      <c r="D39" s="185" t="s">
        <v>1</v>
      </c>
      <c r="E39" s="101"/>
      <c r="F39" s="102">
        <f>C39*E39</f>
        <v>0</v>
      </c>
    </row>
    <row r="40" spans="1:6" x14ac:dyDescent="0.2">
      <c r="A40" s="103"/>
      <c r="B40" s="203"/>
      <c r="C40" s="33"/>
      <c r="D40" s="193"/>
      <c r="E40" s="87"/>
      <c r="F40" s="87"/>
    </row>
    <row r="41" spans="1:6" x14ac:dyDescent="0.2">
      <c r="A41" s="125"/>
      <c r="B41" s="21"/>
      <c r="C41" s="107"/>
      <c r="D41" s="182"/>
      <c r="E41" s="129"/>
      <c r="F41" s="129"/>
    </row>
    <row r="42" spans="1:6" x14ac:dyDescent="0.2">
      <c r="A42" s="287">
        <f>COUNT($A$6:A39)+1</f>
        <v>8</v>
      </c>
      <c r="B42" s="184" t="s">
        <v>508</v>
      </c>
      <c r="C42" s="32"/>
      <c r="D42" s="185"/>
      <c r="E42" s="185"/>
      <c r="F42" s="186"/>
    </row>
    <row r="43" spans="1:6" ht="102" x14ac:dyDescent="0.2">
      <c r="A43" s="94"/>
      <c r="B43" s="192" t="s">
        <v>509</v>
      </c>
      <c r="C43" s="32"/>
      <c r="D43" s="185"/>
      <c r="E43" s="186"/>
      <c r="F43" s="186"/>
    </row>
    <row r="44" spans="1:6" x14ac:dyDescent="0.2">
      <c r="A44" s="94"/>
      <c r="B44" s="202"/>
      <c r="C44" s="32">
        <v>2</v>
      </c>
      <c r="D44" s="185" t="s">
        <v>1</v>
      </c>
      <c r="E44" s="101"/>
      <c r="F44" s="102">
        <f>C44*E44</f>
        <v>0</v>
      </c>
    </row>
    <row r="45" spans="1:6" x14ac:dyDescent="0.2">
      <c r="A45" s="125"/>
      <c r="B45" s="21"/>
      <c r="C45" s="156"/>
      <c r="D45" s="182"/>
      <c r="E45" s="129"/>
      <c r="F45" s="129"/>
    </row>
    <row r="46" spans="1:6" x14ac:dyDescent="0.2">
      <c r="A46" s="287">
        <f>COUNT($A$6:A44)+1</f>
        <v>9</v>
      </c>
      <c r="B46" s="184" t="s">
        <v>214</v>
      </c>
      <c r="C46" s="97"/>
      <c r="D46" s="185"/>
      <c r="E46" s="186"/>
      <c r="F46" s="102"/>
    </row>
    <row r="47" spans="1:6" ht="25.5" x14ac:dyDescent="0.2">
      <c r="A47" s="94"/>
      <c r="B47" s="192" t="s">
        <v>178</v>
      </c>
      <c r="C47" s="97"/>
      <c r="D47" s="185"/>
      <c r="E47" s="186"/>
      <c r="F47" s="102"/>
    </row>
    <row r="48" spans="1:6" ht="14.25" x14ac:dyDescent="0.2">
      <c r="A48" s="94"/>
      <c r="B48" s="202"/>
      <c r="C48" s="97">
        <v>615</v>
      </c>
      <c r="D48" s="189" t="s">
        <v>8</v>
      </c>
      <c r="E48" s="101"/>
      <c r="F48" s="102">
        <f>C48*E48</f>
        <v>0</v>
      </c>
    </row>
    <row r="49" spans="1:6" x14ac:dyDescent="0.2">
      <c r="A49" s="103"/>
      <c r="B49" s="203"/>
      <c r="C49" s="204"/>
      <c r="D49" s="193"/>
      <c r="E49" s="205"/>
      <c r="F49" s="87"/>
    </row>
    <row r="50" spans="1:6" x14ac:dyDescent="0.2">
      <c r="A50" s="125"/>
      <c r="B50" s="21"/>
      <c r="C50" s="156"/>
      <c r="D50" s="182"/>
      <c r="E50" s="129"/>
      <c r="F50" s="129"/>
    </row>
    <row r="51" spans="1:6" x14ac:dyDescent="0.2">
      <c r="A51" s="287">
        <f>COUNT($A$6:A49)+1</f>
        <v>10</v>
      </c>
      <c r="B51" s="184" t="s">
        <v>414</v>
      </c>
      <c r="C51" s="97"/>
      <c r="D51" s="185"/>
      <c r="E51" s="102"/>
      <c r="F51" s="102"/>
    </row>
    <row r="52" spans="1:6" ht="38.25" x14ac:dyDescent="0.2">
      <c r="A52" s="94"/>
      <c r="B52" s="132" t="s">
        <v>415</v>
      </c>
      <c r="C52" s="97"/>
      <c r="D52" s="185"/>
      <c r="E52" s="186"/>
      <c r="F52" s="102"/>
    </row>
    <row r="53" spans="1:6" x14ac:dyDescent="0.2">
      <c r="A53" s="131"/>
      <c r="B53" s="202"/>
      <c r="C53" s="97"/>
      <c r="D53" s="206">
        <v>0.1</v>
      </c>
      <c r="E53" s="186"/>
      <c r="F53" s="102">
        <f>D53*(SUM(F9:F48))</f>
        <v>0</v>
      </c>
    </row>
    <row r="54" spans="1:6" x14ac:dyDescent="0.2">
      <c r="A54" s="292"/>
      <c r="B54" s="203"/>
      <c r="C54" s="204"/>
      <c r="D54" s="193"/>
      <c r="E54" s="87"/>
      <c r="F54" s="87"/>
    </row>
    <row r="55" spans="1:6" x14ac:dyDescent="0.2">
      <c r="A55" s="163"/>
      <c r="B55" s="243" t="s">
        <v>347</v>
      </c>
      <c r="C55" s="244"/>
      <c r="D55" s="245"/>
      <c r="E55" s="164" t="s">
        <v>12</v>
      </c>
      <c r="F55" s="70">
        <f>SUM(F9:F54)</f>
        <v>0</v>
      </c>
    </row>
  </sheetData>
  <sheetProtection algorithmName="SHA-512" hashValue="seL+XrvnAOTCuXpMDon+noA3i9exDCjzSewL74EFjDWS6mPJJPzEruZLfh5DS9ph7ygaCAuiFcNg/YaXvi7ZKQ==" saltValue="9bqHPNCJuF/jIxIgJJ9dj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7" zoomScaleNormal="100" zoomScaleSheetLayoutView="100" workbookViewId="0">
      <selection activeCell="E24" sqref="E24"/>
    </sheetView>
  </sheetViews>
  <sheetFormatPr defaultColWidth="9.140625" defaultRowHeight="12.75" x14ac:dyDescent="0.2"/>
  <cols>
    <col min="1" max="1" width="5.7109375" style="15" customWidth="1"/>
    <col min="2" max="2" width="50.7109375" style="40" customWidth="1"/>
    <col min="3" max="3" width="7.7109375" style="18" customWidth="1"/>
    <col min="4" max="4" width="4.7109375" style="19" customWidth="1"/>
    <col min="5" max="5" width="11.7109375" style="17" customWidth="1"/>
    <col min="6" max="6" width="12.7109375" style="18" customWidth="1"/>
    <col min="7" max="16384" width="9.140625" style="19"/>
  </cols>
  <sheetData>
    <row r="1" spans="1:6" x14ac:dyDescent="0.2">
      <c r="A1" s="14" t="s">
        <v>123</v>
      </c>
      <c r="B1" s="36" t="s">
        <v>124</v>
      </c>
      <c r="C1" s="15"/>
      <c r="D1" s="16"/>
    </row>
    <row r="2" spans="1:6" x14ac:dyDescent="0.2">
      <c r="A2" s="14" t="s">
        <v>127</v>
      </c>
      <c r="B2" s="36" t="s">
        <v>126</v>
      </c>
      <c r="C2" s="15"/>
      <c r="D2" s="16"/>
    </row>
    <row r="3" spans="1:6" x14ac:dyDescent="0.2">
      <c r="A3" s="14" t="s">
        <v>132</v>
      </c>
      <c r="B3" s="36" t="s">
        <v>510</v>
      </c>
      <c r="C3" s="15"/>
      <c r="D3" s="16"/>
    </row>
    <row r="4" spans="1:6" x14ac:dyDescent="0.2">
      <c r="A4" s="14"/>
      <c r="B4" s="36" t="s">
        <v>504</v>
      </c>
      <c r="C4" s="15"/>
      <c r="D4" s="16"/>
    </row>
    <row r="5" spans="1:6" ht="76.5" x14ac:dyDescent="0.2">
      <c r="A5" s="46" t="s">
        <v>0</v>
      </c>
      <c r="B5" s="47"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77</v>
      </c>
      <c r="D9" s="189" t="s">
        <v>8</v>
      </c>
      <c r="E9" s="101"/>
      <c r="F9" s="102">
        <f>C9*E9</f>
        <v>0</v>
      </c>
    </row>
    <row r="10" spans="1:6" x14ac:dyDescent="0.2">
      <c r="A10" s="103"/>
      <c r="B10" s="190"/>
      <c r="C10" s="33"/>
      <c r="D10" s="191"/>
      <c r="E10" s="87"/>
      <c r="F10" s="87"/>
    </row>
    <row r="11" spans="1:6" x14ac:dyDescent="0.2">
      <c r="A11" s="125"/>
      <c r="B11" s="285"/>
      <c r="C11" s="107"/>
      <c r="D11" s="286"/>
      <c r="E11" s="129"/>
      <c r="F11" s="129"/>
    </row>
    <row r="12" spans="1:6" x14ac:dyDescent="0.2">
      <c r="A12" s="287">
        <f>COUNT($A$7:A11)+1</f>
        <v>2</v>
      </c>
      <c r="B12" s="184" t="s">
        <v>505</v>
      </c>
      <c r="C12" s="32"/>
      <c r="D12" s="185"/>
      <c r="E12" s="186"/>
      <c r="F12" s="186"/>
    </row>
    <row r="13" spans="1:6" x14ac:dyDescent="0.2">
      <c r="A13" s="94"/>
      <c r="B13" s="192" t="s">
        <v>506</v>
      </c>
      <c r="C13" s="32"/>
      <c r="D13" s="185"/>
      <c r="E13" s="186"/>
      <c r="F13" s="186"/>
    </row>
    <row r="14" spans="1:6" x14ac:dyDescent="0.2">
      <c r="A14" s="94"/>
      <c r="B14" s="188" t="s">
        <v>417</v>
      </c>
      <c r="C14" s="32">
        <v>1</v>
      </c>
      <c r="D14" s="185" t="s">
        <v>1</v>
      </c>
      <c r="E14" s="101"/>
      <c r="F14" s="102">
        <f t="shared" ref="F14" si="0">C14*E14</f>
        <v>0</v>
      </c>
    </row>
    <row r="15" spans="1:6" x14ac:dyDescent="0.2">
      <c r="A15" s="103"/>
      <c r="B15" s="190"/>
      <c r="C15" s="33"/>
      <c r="D15" s="193"/>
      <c r="E15" s="87"/>
      <c r="F15" s="87"/>
    </row>
    <row r="16" spans="1:6" x14ac:dyDescent="0.2">
      <c r="A16" s="125"/>
      <c r="B16" s="21"/>
      <c r="C16" s="107"/>
      <c r="D16" s="182"/>
      <c r="E16" s="183"/>
      <c r="F16" s="183"/>
    </row>
    <row r="17" spans="1:6" x14ac:dyDescent="0.2">
      <c r="A17" s="287">
        <f>COUNT($A$7:A16)+1</f>
        <v>3</v>
      </c>
      <c r="B17" s="184" t="s">
        <v>482</v>
      </c>
      <c r="C17" s="32"/>
      <c r="D17" s="185"/>
      <c r="E17" s="186"/>
      <c r="F17" s="186"/>
    </row>
    <row r="18" spans="1:6" x14ac:dyDescent="0.2">
      <c r="A18" s="94"/>
      <c r="B18" s="192" t="s">
        <v>483</v>
      </c>
      <c r="C18" s="32"/>
      <c r="D18" s="185"/>
      <c r="E18" s="186"/>
      <c r="F18" s="186"/>
    </row>
    <row r="19" spans="1:6" x14ac:dyDescent="0.2">
      <c r="A19" s="94"/>
      <c r="B19" s="188" t="s">
        <v>417</v>
      </c>
      <c r="C19" s="32">
        <v>1</v>
      </c>
      <c r="D19" s="185" t="s">
        <v>1</v>
      </c>
      <c r="E19" s="101"/>
      <c r="F19" s="102">
        <f t="shared" ref="F19" si="1">C19*E19</f>
        <v>0</v>
      </c>
    </row>
    <row r="20" spans="1:6" x14ac:dyDescent="0.2">
      <c r="A20" s="103"/>
      <c r="B20" s="190"/>
      <c r="C20" s="33"/>
      <c r="D20" s="193"/>
      <c r="E20" s="87"/>
      <c r="F20" s="87"/>
    </row>
    <row r="21" spans="1:6" x14ac:dyDescent="0.2">
      <c r="A21" s="125"/>
      <c r="B21" s="21"/>
      <c r="C21" s="107"/>
      <c r="D21" s="182"/>
      <c r="E21" s="183"/>
      <c r="F21" s="183"/>
    </row>
    <row r="22" spans="1:6" x14ac:dyDescent="0.2">
      <c r="A22" s="287">
        <f>COUNT($A$7:A20)+1</f>
        <v>4</v>
      </c>
      <c r="B22" s="184" t="s">
        <v>400</v>
      </c>
      <c r="C22" s="32"/>
      <c r="D22" s="185"/>
      <c r="E22" s="186"/>
      <c r="F22" s="186"/>
    </row>
    <row r="23" spans="1:6" x14ac:dyDescent="0.2">
      <c r="A23" s="94"/>
      <c r="B23" s="192" t="s">
        <v>401</v>
      </c>
      <c r="C23" s="32"/>
      <c r="D23" s="185"/>
      <c r="E23" s="186"/>
      <c r="F23" s="186"/>
    </row>
    <row r="24" spans="1:6" x14ac:dyDescent="0.2">
      <c r="A24" s="94"/>
      <c r="B24" s="188" t="s">
        <v>402</v>
      </c>
      <c r="C24" s="32">
        <v>1</v>
      </c>
      <c r="D24" s="185" t="s">
        <v>1</v>
      </c>
      <c r="E24" s="101"/>
      <c r="F24" s="102">
        <f>C24*E24</f>
        <v>0</v>
      </c>
    </row>
    <row r="25" spans="1:6" x14ac:dyDescent="0.2">
      <c r="A25" s="103"/>
      <c r="B25" s="190"/>
      <c r="C25" s="33"/>
      <c r="D25" s="193"/>
      <c r="E25" s="87"/>
      <c r="F25" s="87"/>
    </row>
    <row r="26" spans="1:6" x14ac:dyDescent="0.2">
      <c r="A26" s="125"/>
      <c r="B26" s="21"/>
      <c r="C26" s="107"/>
      <c r="D26" s="182"/>
      <c r="E26" s="183"/>
      <c r="F26" s="183"/>
    </row>
    <row r="27" spans="1:6" x14ac:dyDescent="0.2">
      <c r="A27" s="287">
        <f>COUNT($A$7:A26)+1</f>
        <v>5</v>
      </c>
      <c r="B27" s="184" t="s">
        <v>209</v>
      </c>
      <c r="C27" s="32"/>
      <c r="D27" s="185"/>
      <c r="E27" s="186"/>
      <c r="F27" s="186"/>
    </row>
    <row r="28" spans="1:6" ht="25.5" x14ac:dyDescent="0.2">
      <c r="A28" s="94"/>
      <c r="B28" s="192" t="s">
        <v>210</v>
      </c>
      <c r="C28" s="32"/>
      <c r="D28" s="185"/>
      <c r="E28" s="186"/>
      <c r="F28" s="186"/>
    </row>
    <row r="29" spans="1:6" x14ac:dyDescent="0.2">
      <c r="A29" s="94"/>
      <c r="B29" s="188" t="s">
        <v>402</v>
      </c>
      <c r="C29" s="32">
        <v>18</v>
      </c>
      <c r="D29" s="185" t="s">
        <v>1</v>
      </c>
      <c r="E29" s="101"/>
      <c r="F29" s="102">
        <f t="shared" ref="F29" si="2">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COUNT($A$7:A31)+1</f>
        <v>6</v>
      </c>
      <c r="B32" s="184" t="s">
        <v>419</v>
      </c>
      <c r="C32" s="32"/>
      <c r="D32" s="185"/>
      <c r="E32" s="186"/>
      <c r="F32" s="186"/>
    </row>
    <row r="33" spans="1:6" ht="38.25" x14ac:dyDescent="0.2">
      <c r="A33" s="94"/>
      <c r="B33" s="192" t="s">
        <v>418</v>
      </c>
      <c r="C33" s="32"/>
      <c r="D33" s="185"/>
      <c r="E33" s="186"/>
      <c r="F33" s="186"/>
    </row>
    <row r="34" spans="1:6" x14ac:dyDescent="0.2">
      <c r="A34" s="94"/>
      <c r="B34" s="188" t="s">
        <v>417</v>
      </c>
      <c r="C34" s="32">
        <v>1</v>
      </c>
      <c r="D34" s="185" t="s">
        <v>1</v>
      </c>
      <c r="E34" s="101"/>
      <c r="F34" s="102">
        <f>C34*E34</f>
        <v>0</v>
      </c>
    </row>
    <row r="35" spans="1:6" x14ac:dyDescent="0.2">
      <c r="A35" s="103"/>
      <c r="B35" s="190"/>
      <c r="C35" s="33"/>
      <c r="D35" s="193"/>
      <c r="E35" s="87"/>
      <c r="F35" s="87"/>
    </row>
    <row r="36" spans="1:6" x14ac:dyDescent="0.2">
      <c r="A36" s="125"/>
      <c r="B36" s="285"/>
      <c r="C36" s="107"/>
      <c r="D36" s="182"/>
      <c r="E36" s="129"/>
      <c r="F36" s="129"/>
    </row>
    <row r="37" spans="1:6" x14ac:dyDescent="0.2">
      <c r="A37" s="287">
        <f>COUNT($A$7:A36)+1</f>
        <v>7</v>
      </c>
      <c r="B37" s="184" t="s">
        <v>406</v>
      </c>
      <c r="C37" s="32"/>
      <c r="D37" s="185"/>
      <c r="E37" s="186"/>
      <c r="F37" s="186"/>
    </row>
    <row r="38" spans="1:6" ht="25.5" x14ac:dyDescent="0.2">
      <c r="A38" s="94"/>
      <c r="B38" s="192" t="s">
        <v>407</v>
      </c>
      <c r="C38" s="32"/>
      <c r="D38" s="185"/>
      <c r="E38" s="186"/>
      <c r="F38" s="186"/>
    </row>
    <row r="39" spans="1:6" x14ac:dyDescent="0.2">
      <c r="A39" s="94"/>
      <c r="B39" s="202" t="s">
        <v>408</v>
      </c>
      <c r="C39" s="32">
        <v>2</v>
      </c>
      <c r="D39" s="185" t="s">
        <v>1</v>
      </c>
      <c r="E39" s="101"/>
      <c r="F39" s="102">
        <f>C39*E39</f>
        <v>0</v>
      </c>
    </row>
    <row r="40" spans="1:6" x14ac:dyDescent="0.2">
      <c r="A40" s="103"/>
      <c r="B40" s="203"/>
      <c r="C40" s="33"/>
      <c r="D40" s="193"/>
      <c r="E40" s="87"/>
      <c r="F40" s="87"/>
    </row>
    <row r="41" spans="1:6" x14ac:dyDescent="0.2">
      <c r="A41" s="125"/>
      <c r="B41" s="21"/>
      <c r="C41" s="107"/>
      <c r="D41" s="182"/>
      <c r="E41" s="129"/>
      <c r="F41" s="129"/>
    </row>
    <row r="42" spans="1:6" x14ac:dyDescent="0.2">
      <c r="A42" s="287">
        <f>COUNT($A$7:A40)+1</f>
        <v>8</v>
      </c>
      <c r="B42" s="184" t="s">
        <v>508</v>
      </c>
      <c r="C42" s="32"/>
      <c r="D42" s="185"/>
      <c r="E42" s="185"/>
      <c r="F42" s="186"/>
    </row>
    <row r="43" spans="1:6" ht="102" x14ac:dyDescent="0.2">
      <c r="A43" s="94"/>
      <c r="B43" s="192" t="s">
        <v>509</v>
      </c>
      <c r="C43" s="32"/>
      <c r="D43" s="185"/>
      <c r="E43" s="186"/>
      <c r="F43" s="186"/>
    </row>
    <row r="44" spans="1:6" x14ac:dyDescent="0.2">
      <c r="A44" s="94"/>
      <c r="B44" s="202"/>
      <c r="C44" s="32">
        <v>1</v>
      </c>
      <c r="D44" s="185" t="s">
        <v>1</v>
      </c>
      <c r="E44" s="101"/>
      <c r="F44" s="102">
        <f>C44*E44</f>
        <v>0</v>
      </c>
    </row>
    <row r="45" spans="1:6" x14ac:dyDescent="0.2">
      <c r="A45" s="103"/>
      <c r="B45" s="203"/>
      <c r="C45" s="33"/>
      <c r="D45" s="193"/>
      <c r="E45" s="87"/>
      <c r="F45" s="87"/>
    </row>
    <row r="46" spans="1:6" x14ac:dyDescent="0.2">
      <c r="A46" s="125"/>
      <c r="B46" s="21"/>
      <c r="C46" s="156"/>
      <c r="D46" s="182"/>
      <c r="E46" s="129"/>
      <c r="F46" s="129"/>
    </row>
    <row r="47" spans="1:6" x14ac:dyDescent="0.2">
      <c r="A47" s="287">
        <f>COUNT($A$7:A45)+1</f>
        <v>9</v>
      </c>
      <c r="B47" s="184" t="s">
        <v>214</v>
      </c>
      <c r="C47" s="97"/>
      <c r="D47" s="185"/>
      <c r="E47" s="186"/>
      <c r="F47" s="102"/>
    </row>
    <row r="48" spans="1:6" ht="25.5" x14ac:dyDescent="0.2">
      <c r="A48" s="94"/>
      <c r="B48" s="192" t="s">
        <v>178</v>
      </c>
      <c r="C48" s="97"/>
      <c r="D48" s="185"/>
      <c r="E48" s="186"/>
      <c r="F48" s="102"/>
    </row>
    <row r="49" spans="1:6" ht="14.25" x14ac:dyDescent="0.2">
      <c r="A49" s="94"/>
      <c r="B49" s="202"/>
      <c r="C49" s="97">
        <v>77</v>
      </c>
      <c r="D49" s="189" t="s">
        <v>8</v>
      </c>
      <c r="E49" s="101"/>
      <c r="F49" s="102">
        <f>C49*E49</f>
        <v>0</v>
      </c>
    </row>
    <row r="50" spans="1:6" x14ac:dyDescent="0.2">
      <c r="A50" s="103"/>
      <c r="B50" s="203"/>
      <c r="C50" s="204"/>
      <c r="D50" s="193"/>
      <c r="E50" s="205"/>
      <c r="F50" s="87"/>
    </row>
    <row r="51" spans="1:6" x14ac:dyDescent="0.2">
      <c r="A51" s="125"/>
      <c r="B51" s="21"/>
      <c r="C51" s="156"/>
      <c r="D51" s="182"/>
      <c r="E51" s="129"/>
      <c r="F51" s="129"/>
    </row>
    <row r="52" spans="1:6" x14ac:dyDescent="0.2">
      <c r="A52" s="287">
        <f>COUNT($A$7:A50)+1</f>
        <v>10</v>
      </c>
      <c r="B52" s="184" t="s">
        <v>414</v>
      </c>
      <c r="C52" s="97"/>
      <c r="D52" s="185"/>
      <c r="E52" s="102"/>
      <c r="F52" s="102"/>
    </row>
    <row r="53" spans="1:6" ht="38.25" x14ac:dyDescent="0.2">
      <c r="A53" s="94"/>
      <c r="B53" s="132" t="s">
        <v>415</v>
      </c>
      <c r="C53" s="97"/>
      <c r="D53" s="185"/>
      <c r="E53" s="186"/>
      <c r="F53" s="102"/>
    </row>
    <row r="54" spans="1:6" x14ac:dyDescent="0.2">
      <c r="A54" s="131"/>
      <c r="B54" s="202"/>
      <c r="C54" s="97"/>
      <c r="D54" s="206">
        <v>0.1</v>
      </c>
      <c r="E54" s="186"/>
      <c r="F54" s="102">
        <f>D54*(SUM(F9:F49))</f>
        <v>0</v>
      </c>
    </row>
    <row r="55" spans="1:6" x14ac:dyDescent="0.2">
      <c r="A55" s="292"/>
      <c r="B55" s="203"/>
      <c r="C55" s="204"/>
      <c r="D55" s="193"/>
      <c r="E55" s="87"/>
      <c r="F55" s="87"/>
    </row>
    <row r="56" spans="1:6" x14ac:dyDescent="0.2">
      <c r="A56" s="163"/>
      <c r="B56" s="243" t="s">
        <v>347</v>
      </c>
      <c r="C56" s="244"/>
      <c r="D56" s="245"/>
      <c r="E56" s="164" t="s">
        <v>12</v>
      </c>
      <c r="F56" s="70">
        <f>SUM(F9:F55)</f>
        <v>0</v>
      </c>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N32" sqref="N32"/>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7" x14ac:dyDescent="0.2">
      <c r="A1" s="14" t="s">
        <v>123</v>
      </c>
      <c r="B1" s="59" t="s">
        <v>124</v>
      </c>
      <c r="C1" s="60"/>
      <c r="D1" s="59"/>
      <c r="E1" s="61"/>
      <c r="F1" s="61"/>
    </row>
    <row r="2" spans="1:7" x14ac:dyDescent="0.2">
      <c r="A2" s="14" t="s">
        <v>127</v>
      </c>
      <c r="B2" s="59" t="s">
        <v>24</v>
      </c>
      <c r="C2" s="60"/>
      <c r="D2" s="59"/>
      <c r="E2" s="61"/>
      <c r="F2" s="61"/>
    </row>
    <row r="3" spans="1:7" x14ac:dyDescent="0.2">
      <c r="A3" s="14" t="s">
        <v>134</v>
      </c>
      <c r="B3" s="59" t="s">
        <v>466</v>
      </c>
      <c r="C3" s="60"/>
      <c r="D3" s="59"/>
      <c r="E3" s="61"/>
      <c r="F3" s="61"/>
    </row>
    <row r="4" spans="1:7" x14ac:dyDescent="0.2">
      <c r="A4" s="272"/>
      <c r="B4" s="59"/>
      <c r="C4" s="60"/>
      <c r="D4" s="59"/>
      <c r="E4" s="61"/>
      <c r="F4" s="61"/>
    </row>
    <row r="5" spans="1:7" s="19" customFormat="1" ht="76.5" x14ac:dyDescent="0.2">
      <c r="A5" s="46" t="s">
        <v>0</v>
      </c>
      <c r="B5" s="83" t="s">
        <v>7</v>
      </c>
      <c r="C5" s="84" t="s">
        <v>5</v>
      </c>
      <c r="D5" s="85" t="s">
        <v>6</v>
      </c>
      <c r="E5" s="49" t="s">
        <v>9</v>
      </c>
      <c r="F5" s="49" t="s">
        <v>10</v>
      </c>
    </row>
    <row r="6" spans="1:7" s="93" customFormat="1" x14ac:dyDescent="0.2">
      <c r="A6" s="88">
        <v>1</v>
      </c>
      <c r="B6" s="89"/>
      <c r="C6" s="90"/>
      <c r="D6" s="91"/>
      <c r="E6" s="92"/>
      <c r="F6" s="92"/>
    </row>
    <row r="7" spans="1:7" x14ac:dyDescent="0.2">
      <c r="A7" s="295"/>
      <c r="B7" s="296" t="s">
        <v>466</v>
      </c>
      <c r="C7" s="297">
        <v>4</v>
      </c>
      <c r="D7" s="298" t="s">
        <v>1</v>
      </c>
      <c r="E7" s="412"/>
      <c r="F7" s="299">
        <f>C7*E7</f>
        <v>0</v>
      </c>
      <c r="G7" s="300"/>
    </row>
    <row r="8" spans="1:7" x14ac:dyDescent="0.2">
      <c r="A8" s="301"/>
      <c r="B8" s="298"/>
      <c r="C8" s="347"/>
      <c r="D8" s="298"/>
      <c r="E8" s="303"/>
      <c r="F8" s="304"/>
      <c r="G8" s="300"/>
    </row>
    <row r="9" spans="1:7" x14ac:dyDescent="0.2">
      <c r="A9" s="305"/>
      <c r="B9" s="306" t="s">
        <v>423</v>
      </c>
      <c r="C9" s="348"/>
      <c r="D9" s="308"/>
      <c r="E9" s="309"/>
      <c r="F9" s="309">
        <f>SUM(F11:F73)</f>
        <v>0</v>
      </c>
      <c r="G9" s="300"/>
    </row>
    <row r="10" spans="1:7" x14ac:dyDescent="0.2">
      <c r="A10" s="310"/>
      <c r="B10" s="311"/>
      <c r="C10" s="349"/>
      <c r="D10" s="313"/>
      <c r="E10" s="314"/>
      <c r="F10" s="314"/>
    </row>
    <row r="11" spans="1:7" x14ac:dyDescent="0.2">
      <c r="A11" s="94">
        <f>COUNT(A6+1)</f>
        <v>1</v>
      </c>
      <c r="B11" s="95" t="s">
        <v>385</v>
      </c>
      <c r="C11" s="65"/>
      <c r="D11" s="64"/>
      <c r="E11" s="71"/>
      <c r="F11" s="71"/>
    </row>
    <row r="12" spans="1:7" ht="25.5" x14ac:dyDescent="0.2">
      <c r="A12" s="94"/>
      <c r="B12" s="96" t="s">
        <v>386</v>
      </c>
      <c r="C12" s="97"/>
      <c r="D12" s="98"/>
      <c r="E12" s="99"/>
      <c r="F12" s="99"/>
    </row>
    <row r="13" spans="1:7" ht="13.5" customHeight="1" x14ac:dyDescent="0.2">
      <c r="A13" s="94"/>
      <c r="B13" s="154" t="s">
        <v>468</v>
      </c>
      <c r="C13" s="32">
        <v>90</v>
      </c>
      <c r="D13" s="98" t="s">
        <v>8</v>
      </c>
      <c r="E13" s="101"/>
      <c r="F13" s="23">
        <f>C13*E13</f>
        <v>0</v>
      </c>
    </row>
    <row r="14" spans="1:7" x14ac:dyDescent="0.2">
      <c r="A14" s="103"/>
      <c r="B14" s="104"/>
      <c r="C14" s="33"/>
      <c r="D14" s="86"/>
      <c r="E14" s="87"/>
      <c r="F14" s="87"/>
    </row>
    <row r="15" spans="1:7" x14ac:dyDescent="0.2">
      <c r="A15" s="125"/>
      <c r="B15" s="133"/>
      <c r="C15" s="107"/>
      <c r="D15" s="127"/>
      <c r="E15" s="128"/>
      <c r="F15" s="134"/>
    </row>
    <row r="16" spans="1:7" x14ac:dyDescent="0.2">
      <c r="A16" s="94">
        <f>COUNT($A$11:A14)+1</f>
        <v>2</v>
      </c>
      <c r="B16" s="95" t="s">
        <v>469</v>
      </c>
      <c r="C16" s="32"/>
      <c r="D16" s="98"/>
      <c r="E16" s="130"/>
      <c r="F16" s="99"/>
    </row>
    <row r="17" spans="1:6" ht="25.5" x14ac:dyDescent="0.2">
      <c r="A17" s="94"/>
      <c r="B17" s="132" t="s">
        <v>470</v>
      </c>
      <c r="C17" s="32"/>
      <c r="D17" s="98"/>
      <c r="E17" s="130"/>
      <c r="F17" s="99"/>
    </row>
    <row r="18" spans="1:6" x14ac:dyDescent="0.2">
      <c r="A18" s="94"/>
      <c r="B18" s="154" t="s">
        <v>511</v>
      </c>
      <c r="C18" s="32">
        <v>4</v>
      </c>
      <c r="D18" s="98" t="s">
        <v>1</v>
      </c>
      <c r="E18" s="101"/>
      <c r="F18" s="102">
        <f t="shared" ref="F18" si="0">C18*E18</f>
        <v>0</v>
      </c>
    </row>
    <row r="19" spans="1:6" x14ac:dyDescent="0.2">
      <c r="A19" s="103"/>
      <c r="B19" s="104"/>
      <c r="C19" s="33"/>
      <c r="D19" s="86"/>
      <c r="E19" s="87"/>
      <c r="F19" s="87"/>
    </row>
    <row r="20" spans="1:6" x14ac:dyDescent="0.2">
      <c r="A20" s="125"/>
      <c r="B20" s="126"/>
      <c r="C20" s="107"/>
      <c r="D20" s="127"/>
      <c r="E20" s="128"/>
      <c r="F20" s="129"/>
    </row>
    <row r="21" spans="1:6" x14ac:dyDescent="0.2">
      <c r="A21" s="94">
        <f>COUNT($A$11:A20)+1</f>
        <v>3</v>
      </c>
      <c r="B21" s="350" t="s">
        <v>472</v>
      </c>
      <c r="C21" s="32"/>
      <c r="D21" s="351"/>
      <c r="E21" s="102"/>
      <c r="F21" s="352"/>
    </row>
    <row r="22" spans="1:6" ht="38.25" x14ac:dyDescent="0.2">
      <c r="A22" s="94"/>
      <c r="B22" s="26" t="s">
        <v>473</v>
      </c>
      <c r="C22" s="32"/>
      <c r="D22" s="113"/>
      <c r="E22" s="23"/>
      <c r="F22" s="23"/>
    </row>
    <row r="23" spans="1:6" x14ac:dyDescent="0.2">
      <c r="A23" s="94"/>
      <c r="B23" s="353" t="s">
        <v>474</v>
      </c>
      <c r="C23" s="32">
        <v>4</v>
      </c>
      <c r="D23" s="113" t="s">
        <v>1</v>
      </c>
      <c r="E23" s="101"/>
      <c r="F23" s="102">
        <f>C23*E23</f>
        <v>0</v>
      </c>
    </row>
    <row r="24" spans="1:6" x14ac:dyDescent="0.2">
      <c r="A24" s="103"/>
      <c r="B24" s="354"/>
      <c r="C24" s="33"/>
      <c r="D24" s="120"/>
      <c r="E24" s="87"/>
      <c r="F24" s="87"/>
    </row>
    <row r="25" spans="1:6" x14ac:dyDescent="0.2">
      <c r="A25" s="125"/>
      <c r="B25" s="133"/>
      <c r="C25" s="107"/>
      <c r="D25" s="127"/>
      <c r="E25" s="128"/>
      <c r="F25" s="134"/>
    </row>
    <row r="26" spans="1:6" x14ac:dyDescent="0.2">
      <c r="A26" s="94">
        <f>COUNT($A$11:A25)+1</f>
        <v>4</v>
      </c>
      <c r="B26" s="95" t="s">
        <v>419</v>
      </c>
      <c r="C26" s="32"/>
      <c r="D26" s="98"/>
      <c r="E26" s="130"/>
      <c r="F26" s="99"/>
    </row>
    <row r="27" spans="1:6" ht="38.25" x14ac:dyDescent="0.2">
      <c r="A27" s="94"/>
      <c r="B27" s="132" t="s">
        <v>418</v>
      </c>
      <c r="C27" s="32"/>
      <c r="D27" s="98"/>
      <c r="E27" s="130"/>
      <c r="F27" s="99"/>
    </row>
    <row r="28" spans="1:6" x14ac:dyDescent="0.2">
      <c r="A28" s="94"/>
      <c r="B28" s="154" t="s">
        <v>488</v>
      </c>
      <c r="C28" s="32">
        <v>1</v>
      </c>
      <c r="D28" s="98" t="s">
        <v>1</v>
      </c>
      <c r="E28" s="101"/>
      <c r="F28" s="102">
        <f>C28*E28</f>
        <v>0</v>
      </c>
    </row>
    <row r="29" spans="1:6" x14ac:dyDescent="0.2">
      <c r="A29" s="103"/>
      <c r="B29" s="104"/>
      <c r="C29" s="33"/>
      <c r="D29" s="86"/>
      <c r="E29" s="87"/>
      <c r="F29" s="87"/>
    </row>
    <row r="30" spans="1:6" x14ac:dyDescent="0.2">
      <c r="A30" s="125"/>
      <c r="B30" s="133"/>
      <c r="C30" s="107"/>
      <c r="D30" s="127"/>
      <c r="E30" s="128"/>
      <c r="F30" s="134"/>
    </row>
    <row r="31" spans="1:6" x14ac:dyDescent="0.2">
      <c r="A31" s="94">
        <f>COUNT($A$11:A30)+1</f>
        <v>5</v>
      </c>
      <c r="B31" s="95" t="s">
        <v>482</v>
      </c>
      <c r="C31" s="32"/>
      <c r="D31" s="98"/>
      <c r="E31" s="130"/>
      <c r="F31" s="99"/>
    </row>
    <row r="32" spans="1:6" x14ac:dyDescent="0.2">
      <c r="A32" s="94"/>
      <c r="B32" s="132" t="s">
        <v>483</v>
      </c>
      <c r="C32" s="32"/>
      <c r="D32" s="98"/>
      <c r="E32" s="130"/>
      <c r="F32" s="99"/>
    </row>
    <row r="33" spans="1:6" x14ac:dyDescent="0.2">
      <c r="A33" s="94"/>
      <c r="B33" s="154" t="s">
        <v>488</v>
      </c>
      <c r="C33" s="32">
        <v>3</v>
      </c>
      <c r="D33" s="98" t="s">
        <v>1</v>
      </c>
      <c r="E33" s="101"/>
      <c r="F33" s="102">
        <f>C33*E33</f>
        <v>0</v>
      </c>
    </row>
    <row r="34" spans="1:6" x14ac:dyDescent="0.2">
      <c r="A34" s="103"/>
      <c r="B34" s="104"/>
      <c r="C34" s="33"/>
      <c r="D34" s="86"/>
      <c r="E34" s="87"/>
      <c r="F34" s="87"/>
    </row>
    <row r="35" spans="1:6" x14ac:dyDescent="0.2">
      <c r="A35" s="125"/>
      <c r="B35" s="133" t="s">
        <v>163</v>
      </c>
      <c r="C35" s="107"/>
      <c r="D35" s="127"/>
      <c r="E35" s="128"/>
      <c r="F35" s="134"/>
    </row>
    <row r="36" spans="1:6" x14ac:dyDescent="0.2">
      <c r="A36" s="94">
        <f>COUNT($A$11:A35)+1</f>
        <v>6</v>
      </c>
      <c r="B36" s="95" t="s">
        <v>209</v>
      </c>
      <c r="C36" s="32"/>
      <c r="D36" s="98"/>
      <c r="E36" s="130"/>
      <c r="F36" s="99"/>
    </row>
    <row r="37" spans="1:6" ht="25.5" x14ac:dyDescent="0.2">
      <c r="A37" s="94"/>
      <c r="B37" s="132" t="s">
        <v>210</v>
      </c>
      <c r="C37" s="32"/>
      <c r="D37" s="98"/>
      <c r="E37" s="130"/>
      <c r="F37" s="99"/>
    </row>
    <row r="38" spans="1:6" x14ac:dyDescent="0.2">
      <c r="A38" s="94"/>
      <c r="B38" s="154" t="s">
        <v>475</v>
      </c>
      <c r="C38" s="32">
        <v>30</v>
      </c>
      <c r="D38" s="98" t="s">
        <v>1</v>
      </c>
      <c r="E38" s="101"/>
      <c r="F38" s="102">
        <f>C38*E38</f>
        <v>0</v>
      </c>
    </row>
    <row r="39" spans="1:6" x14ac:dyDescent="0.2">
      <c r="A39" s="103"/>
      <c r="B39" s="104"/>
      <c r="C39" s="33"/>
      <c r="D39" s="86"/>
      <c r="E39" s="87"/>
      <c r="F39" s="87"/>
    </row>
    <row r="40" spans="1:6" x14ac:dyDescent="0.2">
      <c r="A40" s="125"/>
      <c r="B40" s="126"/>
      <c r="C40" s="107"/>
      <c r="D40" s="127"/>
      <c r="E40" s="128"/>
      <c r="F40" s="129"/>
    </row>
    <row r="41" spans="1:6" x14ac:dyDescent="0.2">
      <c r="A41" s="94">
        <f>COUNT($A$11:A40)+1</f>
        <v>7</v>
      </c>
      <c r="B41" s="95" t="s">
        <v>512</v>
      </c>
      <c r="C41" s="32"/>
      <c r="D41" s="98"/>
      <c r="E41" s="130"/>
      <c r="F41" s="102"/>
    </row>
    <row r="42" spans="1:6" ht="153" x14ac:dyDescent="0.2">
      <c r="A42" s="94"/>
      <c r="B42" s="357" t="s">
        <v>513</v>
      </c>
      <c r="C42" s="32"/>
      <c r="D42" s="98"/>
      <c r="E42" s="355"/>
      <c r="F42" s="355"/>
    </row>
    <row r="43" spans="1:6" x14ac:dyDescent="0.2">
      <c r="A43" s="94"/>
      <c r="B43" s="154" t="s">
        <v>478</v>
      </c>
      <c r="C43" s="32">
        <v>2</v>
      </c>
      <c r="D43" s="98" t="s">
        <v>1</v>
      </c>
      <c r="E43" s="101"/>
      <c r="F43" s="102">
        <f>C43*E43</f>
        <v>0</v>
      </c>
    </row>
    <row r="44" spans="1:6" x14ac:dyDescent="0.2">
      <c r="A44" s="103"/>
      <c r="B44" s="104"/>
      <c r="C44" s="33"/>
      <c r="D44" s="86"/>
      <c r="E44" s="87"/>
      <c r="F44" s="87"/>
    </row>
    <row r="45" spans="1:6" x14ac:dyDescent="0.2">
      <c r="A45" s="125"/>
      <c r="B45" s="126"/>
      <c r="C45" s="107"/>
      <c r="D45" s="127"/>
      <c r="E45" s="128"/>
      <c r="F45" s="129"/>
    </row>
    <row r="46" spans="1:6" x14ac:dyDescent="0.2">
      <c r="A46" s="94">
        <f>COUNT($A$11:A45)+1</f>
        <v>8</v>
      </c>
      <c r="B46" s="95" t="s">
        <v>476</v>
      </c>
      <c r="C46" s="32"/>
      <c r="D46" s="98"/>
      <c r="E46" s="130"/>
      <c r="F46" s="102"/>
    </row>
    <row r="47" spans="1:6" ht="153" x14ac:dyDescent="0.2">
      <c r="A47" s="94"/>
      <c r="B47" s="357" t="s">
        <v>514</v>
      </c>
      <c r="C47" s="32"/>
      <c r="D47" s="98"/>
      <c r="E47" s="355"/>
      <c r="F47" s="355"/>
    </row>
    <row r="48" spans="1:6" x14ac:dyDescent="0.2">
      <c r="A48" s="94"/>
      <c r="B48" s="154" t="s">
        <v>478</v>
      </c>
      <c r="C48" s="32">
        <v>2</v>
      </c>
      <c r="D48" s="98" t="s">
        <v>1</v>
      </c>
      <c r="E48" s="101"/>
      <c r="F48" s="102">
        <f>C48*E48</f>
        <v>0</v>
      </c>
    </row>
    <row r="49" spans="1:6" x14ac:dyDescent="0.2">
      <c r="A49" s="103"/>
      <c r="B49" s="104"/>
      <c r="C49" s="33"/>
      <c r="D49" s="86"/>
      <c r="E49" s="87"/>
      <c r="F49" s="87"/>
    </row>
    <row r="50" spans="1:6" x14ac:dyDescent="0.2">
      <c r="A50" s="125"/>
      <c r="B50" s="126"/>
      <c r="C50" s="107"/>
      <c r="D50" s="127"/>
      <c r="E50" s="128"/>
      <c r="F50" s="129"/>
    </row>
    <row r="51" spans="1:6" x14ac:dyDescent="0.2">
      <c r="A51" s="94">
        <f>COUNT($A$11:A50)+1</f>
        <v>9</v>
      </c>
      <c r="B51" s="112" t="s">
        <v>400</v>
      </c>
      <c r="C51" s="32"/>
      <c r="D51" s="113"/>
      <c r="E51" s="23"/>
      <c r="F51" s="23"/>
    </row>
    <row r="52" spans="1:6" x14ac:dyDescent="0.2">
      <c r="A52" s="94"/>
      <c r="B52" s="132" t="s">
        <v>401</v>
      </c>
      <c r="C52" s="32"/>
      <c r="D52" s="113"/>
      <c r="E52" s="114"/>
      <c r="F52" s="116"/>
    </row>
    <row r="53" spans="1:6" x14ac:dyDescent="0.2">
      <c r="A53" s="94"/>
      <c r="B53" s="117" t="s">
        <v>475</v>
      </c>
      <c r="C53" s="32">
        <v>1</v>
      </c>
      <c r="D53" s="113" t="s">
        <v>1</v>
      </c>
      <c r="E53" s="101"/>
      <c r="F53" s="23">
        <f>C53*E53</f>
        <v>0</v>
      </c>
    </row>
    <row r="54" spans="1:6" x14ac:dyDescent="0.2">
      <c r="A54" s="103"/>
      <c r="B54" s="119"/>
      <c r="C54" s="33"/>
      <c r="D54" s="120"/>
      <c r="E54" s="87"/>
      <c r="F54" s="35"/>
    </row>
    <row r="55" spans="1:6" x14ac:dyDescent="0.2">
      <c r="A55" s="125"/>
      <c r="B55" s="121"/>
      <c r="C55" s="107"/>
      <c r="D55" s="108"/>
      <c r="E55" s="110"/>
      <c r="F55" s="110"/>
    </row>
    <row r="56" spans="1:6" x14ac:dyDescent="0.2">
      <c r="A56" s="94">
        <f>COUNT($A$11:A55)+1</f>
        <v>10</v>
      </c>
      <c r="B56" s="112" t="s">
        <v>406</v>
      </c>
      <c r="C56" s="32"/>
      <c r="D56" s="113"/>
      <c r="E56" s="23"/>
      <c r="F56" s="23"/>
    </row>
    <row r="57" spans="1:6" ht="25.5" x14ac:dyDescent="0.2">
      <c r="A57" s="94"/>
      <c r="B57" s="155" t="s">
        <v>407</v>
      </c>
      <c r="C57" s="32"/>
      <c r="D57" s="98"/>
      <c r="E57" s="130"/>
      <c r="F57" s="99"/>
    </row>
    <row r="58" spans="1:6" x14ac:dyDescent="0.2">
      <c r="A58" s="94"/>
      <c r="B58" s="154" t="s">
        <v>408</v>
      </c>
      <c r="C58" s="32">
        <v>1</v>
      </c>
      <c r="D58" s="98" t="s">
        <v>1</v>
      </c>
      <c r="E58" s="101"/>
      <c r="F58" s="102">
        <f>C58*E58</f>
        <v>0</v>
      </c>
    </row>
    <row r="59" spans="1:6" x14ac:dyDescent="0.2">
      <c r="A59" s="103"/>
      <c r="B59" s="104"/>
      <c r="C59" s="33"/>
      <c r="D59" s="86"/>
      <c r="E59" s="87"/>
      <c r="F59" s="87"/>
    </row>
    <row r="60" spans="1:6" x14ac:dyDescent="0.2">
      <c r="A60" s="125"/>
      <c r="B60" s="121"/>
      <c r="C60" s="107"/>
      <c r="D60" s="108"/>
      <c r="E60" s="110"/>
      <c r="F60" s="110"/>
    </row>
    <row r="61" spans="1:6" x14ac:dyDescent="0.2">
      <c r="A61" s="94">
        <f>COUNT($A$11:A59)+1</f>
        <v>11</v>
      </c>
      <c r="B61" s="95" t="s">
        <v>79</v>
      </c>
      <c r="C61" s="32"/>
      <c r="D61" s="98"/>
      <c r="E61" s="99"/>
      <c r="F61" s="99"/>
    </row>
    <row r="62" spans="1:6" ht="38.25" x14ac:dyDescent="0.2">
      <c r="A62" s="94"/>
      <c r="B62" s="155" t="s">
        <v>425</v>
      </c>
      <c r="C62" s="32"/>
      <c r="D62" s="98"/>
      <c r="E62" s="99"/>
      <c r="F62" s="99"/>
    </row>
    <row r="63" spans="1:6" ht="14.25" x14ac:dyDescent="0.2">
      <c r="A63" s="94"/>
      <c r="B63" s="100"/>
      <c r="C63" s="32">
        <v>90</v>
      </c>
      <c r="D63" s="98" t="s">
        <v>8</v>
      </c>
      <c r="E63" s="101"/>
      <c r="F63" s="102">
        <f>C63*E63</f>
        <v>0</v>
      </c>
    </row>
    <row r="64" spans="1:6" x14ac:dyDescent="0.2">
      <c r="A64" s="103"/>
      <c r="B64" s="159"/>
      <c r="C64" s="33"/>
      <c r="D64" s="86"/>
      <c r="E64" s="87"/>
      <c r="F64" s="87"/>
    </row>
    <row r="65" spans="1:6" x14ac:dyDescent="0.2">
      <c r="A65" s="125"/>
      <c r="B65" s="133"/>
      <c r="C65" s="156"/>
      <c r="D65" s="127"/>
      <c r="E65" s="134"/>
      <c r="F65" s="134"/>
    </row>
    <row r="66" spans="1:6" x14ac:dyDescent="0.2">
      <c r="A66" s="94">
        <f>COUNT($A$11:A65)+1</f>
        <v>12</v>
      </c>
      <c r="B66" s="95" t="s">
        <v>179</v>
      </c>
      <c r="C66" s="97"/>
      <c r="D66" s="98"/>
      <c r="E66" s="99"/>
      <c r="F66" s="99"/>
    </row>
    <row r="67" spans="1:6" ht="25.5" x14ac:dyDescent="0.2">
      <c r="A67" s="94"/>
      <c r="B67" s="155" t="s">
        <v>180</v>
      </c>
      <c r="C67" s="97"/>
      <c r="D67" s="98"/>
      <c r="E67" s="99"/>
      <c r="F67" s="99"/>
    </row>
    <row r="68" spans="1:6" x14ac:dyDescent="0.2">
      <c r="A68" s="94"/>
      <c r="B68" s="100"/>
      <c r="C68" s="157"/>
      <c r="D68" s="158">
        <v>0.03</v>
      </c>
      <c r="E68" s="99"/>
      <c r="F68" s="102">
        <f>D68*(SUM(F13:F63))</f>
        <v>0</v>
      </c>
    </row>
    <row r="69" spans="1:6" x14ac:dyDescent="0.2">
      <c r="A69" s="103"/>
      <c r="B69" s="159"/>
      <c r="C69" s="160"/>
      <c r="D69" s="161"/>
      <c r="E69" s="162"/>
      <c r="F69" s="87"/>
    </row>
    <row r="70" spans="1:6" x14ac:dyDescent="0.2">
      <c r="A70" s="125"/>
      <c r="B70" s="133"/>
      <c r="C70" s="156"/>
      <c r="D70" s="127"/>
      <c r="E70" s="134"/>
      <c r="F70" s="134"/>
    </row>
    <row r="71" spans="1:6" x14ac:dyDescent="0.2">
      <c r="A71" s="287">
        <f>COUNT($A$11:A70)+1</f>
        <v>13</v>
      </c>
      <c r="B71" s="95" t="s">
        <v>16</v>
      </c>
      <c r="C71" s="97"/>
      <c r="D71" s="98"/>
      <c r="E71" s="99"/>
      <c r="F71" s="99"/>
    </row>
    <row r="72" spans="1:6" ht="38.25" x14ac:dyDescent="0.2">
      <c r="A72" s="94"/>
      <c r="B72" s="155" t="s">
        <v>415</v>
      </c>
      <c r="C72" s="97"/>
      <c r="D72" s="98"/>
      <c r="E72" s="99"/>
      <c r="F72" s="102"/>
    </row>
    <row r="73" spans="1:6" x14ac:dyDescent="0.2">
      <c r="A73" s="131"/>
      <c r="B73" s="100"/>
      <c r="C73" s="157"/>
      <c r="D73" s="158">
        <v>0.1</v>
      </c>
      <c r="E73" s="99"/>
      <c r="F73" s="102">
        <f>D73*(SUM(F13:F63))</f>
        <v>0</v>
      </c>
    </row>
    <row r="74" spans="1:6" x14ac:dyDescent="0.2">
      <c r="A74" s="292"/>
      <c r="B74" s="159"/>
      <c r="C74" s="204"/>
      <c r="D74" s="86"/>
      <c r="E74" s="162"/>
      <c r="F74" s="162"/>
    </row>
  </sheetData>
  <sheetProtection algorithmName="SHA-512" hashValue="mrrbHM21PiSxAUjPg56eEPby01xGvJ206+IjbEQhDM6nmwwboBrA6Zm+QwO27K85z/HMd/veUP66hcTFKcTzSA==" saltValue="HLcfk8+3B9MOb6JPMGscgA==" spinCount="100000" sheet="1" formatCells="0" formatColumns="0" formatRows="0"/>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2" manualBreakCount="2">
    <brk id="39"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5" zoomScaleNormal="100" zoomScaleSheetLayoutView="112" workbookViewId="0">
      <selection activeCell="E21" sqref="E21"/>
    </sheetView>
  </sheetViews>
  <sheetFormatPr defaultRowHeight="12.75" x14ac:dyDescent="0.2"/>
  <cols>
    <col min="1" max="1" width="4.7109375" style="40" customWidth="1"/>
    <col min="2" max="2" width="57" style="78" customWidth="1"/>
    <col min="3" max="3" width="4" style="79" bestFit="1" customWidth="1"/>
    <col min="4" max="4" width="4.7109375" style="62" customWidth="1"/>
    <col min="5" max="5" width="9" style="81" customWidth="1"/>
    <col min="6" max="6" width="11.28515625" style="81" customWidth="1"/>
    <col min="7" max="256" width="9.140625"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140625"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140625"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140625"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140625"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140625"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140625"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140625"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140625"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140625"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140625"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140625"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140625"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140625"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140625"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140625"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140625"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140625"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140625"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140625"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140625"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140625"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140625"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140625"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140625"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140625"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140625"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140625"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140625"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140625"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140625"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140625"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140625"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140625"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140625"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140625"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140625"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140625"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140625"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140625"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140625"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140625"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140625"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140625"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140625"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140625"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140625"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140625"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140625"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140625"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140625"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140625"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140625"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140625"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140625"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140625"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140625"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140625"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140625"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140625"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140625"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140625"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140625"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140625" style="62"/>
  </cols>
  <sheetData>
    <row r="1" spans="1:6" x14ac:dyDescent="0.2">
      <c r="A1" s="417" t="s">
        <v>123</v>
      </c>
      <c r="B1" s="59" t="s">
        <v>124</v>
      </c>
      <c r="C1" s="60"/>
      <c r="D1" s="418"/>
      <c r="E1" s="61"/>
      <c r="F1" s="61"/>
    </row>
    <row r="2" spans="1:6" x14ac:dyDescent="0.2">
      <c r="A2" s="417" t="s">
        <v>127</v>
      </c>
      <c r="B2" s="59" t="s">
        <v>24</v>
      </c>
      <c r="C2" s="60"/>
      <c r="D2" s="418"/>
      <c r="E2" s="61"/>
      <c r="F2" s="61"/>
    </row>
    <row r="3" spans="1:6" x14ac:dyDescent="0.2">
      <c r="A3" s="417" t="s">
        <v>136</v>
      </c>
      <c r="B3" s="59" t="s">
        <v>515</v>
      </c>
      <c r="C3" s="60"/>
      <c r="D3" s="418"/>
      <c r="E3" s="61"/>
      <c r="F3" s="61"/>
    </row>
    <row r="4" spans="1:6" ht="38.25" x14ac:dyDescent="0.2">
      <c r="A4" s="417"/>
      <c r="B4" s="358" t="s">
        <v>516</v>
      </c>
      <c r="C4" s="60"/>
      <c r="D4" s="418"/>
      <c r="E4" s="61"/>
      <c r="F4" s="61"/>
    </row>
    <row r="5" spans="1:6" s="19" customFormat="1" ht="76.5" x14ac:dyDescent="0.2">
      <c r="A5" s="419" t="s">
        <v>0</v>
      </c>
      <c r="B5" s="420" t="s">
        <v>7</v>
      </c>
      <c r="C5" s="421" t="s">
        <v>5</v>
      </c>
      <c r="D5" s="422" t="s">
        <v>6</v>
      </c>
      <c r="E5" s="423" t="s">
        <v>9</v>
      </c>
      <c r="F5" s="423" t="s">
        <v>10</v>
      </c>
    </row>
    <row r="6" spans="1:6" s="93" customFormat="1" ht="15.75" x14ac:dyDescent="0.25">
      <c r="A6" s="75">
        <v>1</v>
      </c>
      <c r="B6" s="424"/>
      <c r="C6" s="425"/>
      <c r="D6" s="278"/>
      <c r="E6" s="280"/>
      <c r="F6" s="280"/>
    </row>
    <row r="7" spans="1:6" ht="15.75" x14ac:dyDescent="0.25">
      <c r="A7" s="36">
        <f>COUNT(A6+1)</f>
        <v>1</v>
      </c>
      <c r="B7" s="95" t="s">
        <v>385</v>
      </c>
      <c r="C7" s="323"/>
      <c r="D7" s="279"/>
      <c r="E7" s="280"/>
      <c r="F7" s="280"/>
    </row>
    <row r="8" spans="1:6" ht="25.5" x14ac:dyDescent="0.2">
      <c r="A8" s="36"/>
      <c r="B8" s="426" t="s">
        <v>386</v>
      </c>
    </row>
    <row r="9" spans="1:6" ht="14.25" x14ac:dyDescent="0.2">
      <c r="A9" s="36"/>
      <c r="B9" s="427" t="s">
        <v>468</v>
      </c>
      <c r="C9" s="79">
        <v>9</v>
      </c>
      <c r="D9" s="428" t="s">
        <v>8</v>
      </c>
      <c r="E9" s="359"/>
      <c r="F9" s="429">
        <f>C9*E9</f>
        <v>0</v>
      </c>
    </row>
    <row r="10" spans="1:6" x14ac:dyDescent="0.2">
      <c r="A10" s="36"/>
      <c r="B10" s="427"/>
      <c r="E10" s="430"/>
      <c r="F10" s="429"/>
    </row>
    <row r="11" spans="1:6" x14ac:dyDescent="0.2">
      <c r="A11" s="36">
        <f>COUNT($A$6:A10)</f>
        <v>2</v>
      </c>
      <c r="B11" s="417" t="s">
        <v>482</v>
      </c>
      <c r="E11" s="430"/>
    </row>
    <row r="12" spans="1:6" x14ac:dyDescent="0.2">
      <c r="A12" s="36"/>
      <c r="B12" s="431" t="s">
        <v>483</v>
      </c>
      <c r="E12" s="430"/>
    </row>
    <row r="13" spans="1:6" x14ac:dyDescent="0.2">
      <c r="A13" s="36"/>
      <c r="B13" s="427" t="s">
        <v>488</v>
      </c>
      <c r="C13" s="79">
        <v>1</v>
      </c>
      <c r="D13" s="62" t="s">
        <v>1</v>
      </c>
      <c r="E13" s="359"/>
      <c r="F13" s="429">
        <f>C13*E13</f>
        <v>0</v>
      </c>
    </row>
    <row r="14" spans="1:6" x14ac:dyDescent="0.2">
      <c r="A14" s="36"/>
      <c r="B14" s="427"/>
      <c r="E14" s="429"/>
      <c r="F14" s="429"/>
    </row>
    <row r="15" spans="1:6" x14ac:dyDescent="0.2">
      <c r="A15" s="36">
        <f>COUNT($A$6:A14)</f>
        <v>3</v>
      </c>
      <c r="B15" s="417" t="s">
        <v>469</v>
      </c>
      <c r="E15" s="430"/>
    </row>
    <row r="16" spans="1:6" ht="25.5" x14ac:dyDescent="0.2">
      <c r="A16" s="36"/>
      <c r="B16" s="431" t="s">
        <v>470</v>
      </c>
      <c r="E16" s="430"/>
    </row>
    <row r="17" spans="1:6" x14ac:dyDescent="0.2">
      <c r="A17" s="36"/>
      <c r="B17" s="427" t="s">
        <v>511</v>
      </c>
      <c r="C17" s="79">
        <v>1</v>
      </c>
      <c r="D17" s="62" t="s">
        <v>1</v>
      </c>
      <c r="E17" s="359"/>
      <c r="F17" s="429">
        <f t="shared" ref="F17" si="0">C17*E17</f>
        <v>0</v>
      </c>
    </row>
    <row r="18" spans="1:6" x14ac:dyDescent="0.2">
      <c r="A18" s="36"/>
      <c r="B18" s="427"/>
      <c r="E18" s="430"/>
      <c r="F18" s="429"/>
    </row>
    <row r="19" spans="1:6" x14ac:dyDescent="0.2">
      <c r="A19" s="36">
        <f>COUNT($A$7:A18)+1</f>
        <v>4</v>
      </c>
      <c r="B19" s="36" t="s">
        <v>472</v>
      </c>
      <c r="C19" s="432"/>
      <c r="D19" s="433"/>
      <c r="E19" s="429"/>
      <c r="F19" s="434"/>
    </row>
    <row r="20" spans="1:6" ht="38.25" x14ac:dyDescent="0.2">
      <c r="A20" s="36"/>
      <c r="B20" s="361" t="s">
        <v>473</v>
      </c>
      <c r="C20" s="435"/>
      <c r="D20" s="1"/>
      <c r="E20" s="362"/>
      <c r="F20" s="362"/>
    </row>
    <row r="21" spans="1:6" x14ac:dyDescent="0.2">
      <c r="A21" s="36"/>
      <c r="B21" s="436" t="s">
        <v>474</v>
      </c>
      <c r="C21" s="435">
        <v>1</v>
      </c>
      <c r="D21" s="1" t="s">
        <v>1</v>
      </c>
      <c r="E21" s="359"/>
      <c r="F21" s="429">
        <f>C21*E21</f>
        <v>0</v>
      </c>
    </row>
    <row r="22" spans="1:6" x14ac:dyDescent="0.2">
      <c r="A22" s="36"/>
      <c r="E22" s="430"/>
    </row>
    <row r="23" spans="1:6" x14ac:dyDescent="0.2">
      <c r="A23" s="36">
        <f>COUNT($A$7:A22)+1</f>
        <v>5</v>
      </c>
      <c r="B23" s="417" t="s">
        <v>209</v>
      </c>
      <c r="E23" s="430"/>
    </row>
    <row r="24" spans="1:6" ht="25.5" x14ac:dyDescent="0.2">
      <c r="A24" s="36"/>
      <c r="B24" s="431" t="s">
        <v>210</v>
      </c>
      <c r="E24" s="430"/>
    </row>
    <row r="25" spans="1:6" x14ac:dyDescent="0.2">
      <c r="A25" s="36"/>
      <c r="B25" s="427" t="s">
        <v>475</v>
      </c>
      <c r="C25" s="79">
        <v>3</v>
      </c>
      <c r="D25" s="62" t="s">
        <v>1</v>
      </c>
      <c r="E25" s="359"/>
      <c r="F25" s="429">
        <f>C25*E25</f>
        <v>0</v>
      </c>
    </row>
    <row r="26" spans="1:6" x14ac:dyDescent="0.2">
      <c r="A26" s="36"/>
      <c r="B26" s="427"/>
      <c r="E26" s="430"/>
      <c r="F26" s="429"/>
    </row>
    <row r="27" spans="1:6" x14ac:dyDescent="0.2">
      <c r="A27" s="36">
        <f>COUNT($A$7:A26)+1</f>
        <v>6</v>
      </c>
      <c r="B27" s="417" t="s">
        <v>512</v>
      </c>
      <c r="E27" s="430"/>
      <c r="F27" s="429"/>
    </row>
    <row r="28" spans="1:6" x14ac:dyDescent="0.2">
      <c r="A28" s="36"/>
      <c r="B28" s="437" t="s">
        <v>517</v>
      </c>
      <c r="E28" s="62"/>
      <c r="F28" s="62"/>
    </row>
    <row r="29" spans="1:6" x14ac:dyDescent="0.2">
      <c r="A29" s="36"/>
      <c r="B29" s="78" t="s">
        <v>518</v>
      </c>
      <c r="E29" s="62"/>
      <c r="F29" s="62"/>
    </row>
    <row r="30" spans="1:6" ht="25.5" x14ac:dyDescent="0.2">
      <c r="A30" s="36"/>
      <c r="B30" s="437" t="s">
        <v>519</v>
      </c>
      <c r="E30" s="62"/>
      <c r="F30" s="62"/>
    </row>
    <row r="31" spans="1:6" ht="25.5" x14ac:dyDescent="0.2">
      <c r="A31" s="36"/>
      <c r="B31" s="437" t="s">
        <v>520</v>
      </c>
      <c r="E31" s="62"/>
      <c r="F31" s="62"/>
    </row>
    <row r="32" spans="1:6" ht="38.25" x14ac:dyDescent="0.2">
      <c r="A32" s="36"/>
      <c r="B32" s="437" t="s">
        <v>521</v>
      </c>
      <c r="E32" s="62"/>
      <c r="F32" s="62"/>
    </row>
    <row r="33" spans="1:6" ht="25.5" x14ac:dyDescent="0.2">
      <c r="A33" s="36"/>
      <c r="B33" s="437" t="s">
        <v>522</v>
      </c>
      <c r="E33" s="62"/>
      <c r="F33" s="62"/>
    </row>
    <row r="34" spans="1:6" ht="38.25" x14ac:dyDescent="0.2">
      <c r="A34" s="36"/>
      <c r="B34" s="437" t="s">
        <v>523</v>
      </c>
      <c r="E34" s="62"/>
      <c r="F34" s="62"/>
    </row>
    <row r="35" spans="1:6" x14ac:dyDescent="0.2">
      <c r="A35" s="36"/>
      <c r="B35" s="427" t="s">
        <v>478</v>
      </c>
      <c r="C35" s="79">
        <v>1</v>
      </c>
      <c r="D35" s="62" t="s">
        <v>1</v>
      </c>
      <c r="E35" s="359"/>
      <c r="F35" s="429">
        <f>C35*E35</f>
        <v>0</v>
      </c>
    </row>
    <row r="36" spans="1:6" x14ac:dyDescent="0.2">
      <c r="A36" s="36"/>
      <c r="E36" s="62"/>
      <c r="F36" s="62"/>
    </row>
    <row r="37" spans="1:6" x14ac:dyDescent="0.2">
      <c r="A37" s="36">
        <f>COUNT($A$7:A36)+1</f>
        <v>7</v>
      </c>
      <c r="B37" s="417" t="s">
        <v>79</v>
      </c>
    </row>
    <row r="38" spans="1:6" ht="38.25" x14ac:dyDescent="0.2">
      <c r="A38" s="36"/>
      <c r="B38" s="437" t="s">
        <v>425</v>
      </c>
    </row>
    <row r="39" spans="1:6" ht="14.25" x14ac:dyDescent="0.2">
      <c r="A39" s="36"/>
      <c r="C39" s="79">
        <v>15</v>
      </c>
      <c r="D39" s="428" t="s">
        <v>8</v>
      </c>
      <c r="E39" s="359"/>
      <c r="F39" s="429">
        <f>C39*E39</f>
        <v>0</v>
      </c>
    </row>
    <row r="40" spans="1:6" x14ac:dyDescent="0.2">
      <c r="A40" s="36"/>
    </row>
    <row r="41" spans="1:6" x14ac:dyDescent="0.2">
      <c r="A41" s="36">
        <f>COUNT($A$7:A40)+1</f>
        <v>8</v>
      </c>
      <c r="B41" s="417" t="s">
        <v>179</v>
      </c>
    </row>
    <row r="42" spans="1:6" ht="25.5" x14ac:dyDescent="0.2">
      <c r="A42" s="36"/>
      <c r="B42" s="437" t="s">
        <v>180</v>
      </c>
    </row>
    <row r="43" spans="1:6" x14ac:dyDescent="0.2">
      <c r="A43" s="36"/>
      <c r="C43" s="438"/>
      <c r="D43" s="439">
        <v>0.03</v>
      </c>
      <c r="F43" s="429">
        <f>D43*(SUM(F9:F39))</f>
        <v>0</v>
      </c>
    </row>
    <row r="44" spans="1:6" x14ac:dyDescent="0.2">
      <c r="A44" s="36"/>
    </row>
    <row r="45" spans="1:6" x14ac:dyDescent="0.2">
      <c r="A45" s="440">
        <f>COUNT($A$7:A44)+1</f>
        <v>9</v>
      </c>
      <c r="B45" s="417" t="s">
        <v>16</v>
      </c>
    </row>
    <row r="46" spans="1:6" ht="25.5" x14ac:dyDescent="0.2">
      <c r="A46" s="36"/>
      <c r="B46" s="437" t="s">
        <v>415</v>
      </c>
      <c r="F46" s="429"/>
    </row>
    <row r="47" spans="1:6" x14ac:dyDescent="0.2">
      <c r="C47" s="438"/>
      <c r="D47" s="439">
        <v>0.1</v>
      </c>
      <c r="F47" s="429">
        <f>D47*(SUM(F9:F39))</f>
        <v>0</v>
      </c>
    </row>
    <row r="49" spans="1:6" x14ac:dyDescent="0.2">
      <c r="A49" s="441"/>
      <c r="B49" s="442" t="s">
        <v>347</v>
      </c>
      <c r="C49" s="244"/>
      <c r="D49" s="443"/>
      <c r="E49" s="164" t="s">
        <v>12</v>
      </c>
      <c r="F49" s="444">
        <f>SUM(F9:F47)</f>
        <v>0</v>
      </c>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topLeftCell="A11" zoomScaleNormal="100" zoomScaleSheetLayoutView="100" workbookViewId="0">
      <selection activeCell="E19" sqref="E1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138</v>
      </c>
      <c r="B3" s="59" t="s">
        <v>524</v>
      </c>
      <c r="C3" s="60"/>
      <c r="D3" s="270"/>
      <c r="E3" s="271"/>
      <c r="F3" s="271"/>
    </row>
    <row r="4" spans="1:6" ht="38.25" x14ac:dyDescent="0.2">
      <c r="A4" s="272"/>
      <c r="B4" s="358" t="s">
        <v>525</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9</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COUNT($A$7:A10)+1</f>
        <v>2</v>
      </c>
      <c r="B12" s="184" t="s">
        <v>400</v>
      </c>
      <c r="C12" s="32"/>
      <c r="D12" s="185"/>
      <c r="E12" s="186"/>
      <c r="F12" s="186"/>
    </row>
    <row r="13" spans="1:6" x14ac:dyDescent="0.2">
      <c r="A13" s="94"/>
      <c r="B13" s="192" t="s">
        <v>401</v>
      </c>
      <c r="C13" s="32"/>
      <c r="D13" s="185"/>
      <c r="E13" s="186"/>
      <c r="F13" s="186"/>
    </row>
    <row r="14" spans="1:6" x14ac:dyDescent="0.2">
      <c r="A14" s="94"/>
      <c r="B14" s="188" t="s">
        <v>402</v>
      </c>
      <c r="C14" s="32">
        <v>1</v>
      </c>
      <c r="D14" s="185" t="s">
        <v>1</v>
      </c>
      <c r="E14" s="101"/>
      <c r="F14" s="102">
        <f>C14*E14</f>
        <v>0</v>
      </c>
    </row>
    <row r="15" spans="1:6" x14ac:dyDescent="0.2">
      <c r="A15" s="103"/>
      <c r="B15" s="190"/>
      <c r="C15" s="33"/>
      <c r="D15" s="193"/>
      <c r="E15" s="87"/>
      <c r="F15" s="87"/>
    </row>
    <row r="16" spans="1:6" x14ac:dyDescent="0.2">
      <c r="A16" s="125"/>
      <c r="B16" s="21"/>
      <c r="C16" s="107"/>
      <c r="D16" s="182"/>
      <c r="E16" s="183"/>
      <c r="F16" s="183"/>
    </row>
    <row r="17" spans="1:6" x14ac:dyDescent="0.2">
      <c r="A17" s="287">
        <f>COUNT($A$7:A16)+1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3</v>
      </c>
      <c r="D19" s="185" t="s">
        <v>1</v>
      </c>
      <c r="E19" s="101"/>
      <c r="F19" s="102">
        <f t="shared" ref="F19" si="0">C19*E19</f>
        <v>0</v>
      </c>
    </row>
    <row r="20" spans="1:6" x14ac:dyDescent="0.2">
      <c r="A20" s="103"/>
      <c r="B20" s="190"/>
      <c r="C20" s="33"/>
      <c r="D20" s="193"/>
      <c r="E20" s="87"/>
      <c r="F20" s="87"/>
    </row>
    <row r="21" spans="1:6" x14ac:dyDescent="0.2">
      <c r="A21" s="125"/>
      <c r="B21" s="21"/>
      <c r="C21" s="107"/>
      <c r="D21" s="182"/>
      <c r="E21" s="129"/>
      <c r="F21" s="183"/>
    </row>
    <row r="22" spans="1:6" x14ac:dyDescent="0.2">
      <c r="A22" s="287">
        <f>COUNT($A$7:A21)+1</f>
        <v>4</v>
      </c>
      <c r="B22" s="184" t="s">
        <v>469</v>
      </c>
      <c r="C22" s="32"/>
      <c r="D22" s="185"/>
      <c r="E22" s="102"/>
      <c r="F22" s="186"/>
    </row>
    <row r="23" spans="1:6" ht="25.5" x14ac:dyDescent="0.2">
      <c r="A23" s="94"/>
      <c r="B23" s="192" t="s">
        <v>470</v>
      </c>
      <c r="C23" s="32"/>
      <c r="D23" s="185"/>
      <c r="E23" s="186"/>
      <c r="F23" s="186"/>
    </row>
    <row r="24" spans="1:6" x14ac:dyDescent="0.2">
      <c r="A24" s="94"/>
      <c r="B24" s="188" t="s">
        <v>507</v>
      </c>
      <c r="C24" s="32">
        <v>1</v>
      </c>
      <c r="D24" s="185" t="s">
        <v>1</v>
      </c>
      <c r="E24" s="101"/>
      <c r="F24" s="102">
        <f t="shared" ref="F24" si="1">C24*E24</f>
        <v>0</v>
      </c>
    </row>
    <row r="25" spans="1:6" x14ac:dyDescent="0.2">
      <c r="A25" s="103"/>
      <c r="B25" s="190"/>
      <c r="C25" s="33"/>
      <c r="D25" s="193"/>
      <c r="E25" s="87"/>
      <c r="F25" s="87"/>
    </row>
    <row r="26" spans="1:6" x14ac:dyDescent="0.2">
      <c r="A26" s="125"/>
      <c r="B26" s="285"/>
      <c r="C26" s="107"/>
      <c r="D26" s="182"/>
      <c r="E26" s="129"/>
      <c r="F26" s="129"/>
    </row>
    <row r="27" spans="1:6" x14ac:dyDescent="0.2">
      <c r="A27" s="287">
        <f>COUNT($A$7:A26)+1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COUNT($A$7:A31)+1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s="1" customFormat="1" x14ac:dyDescent="0.2">
      <c r="A36" s="111"/>
      <c r="B36" s="334"/>
      <c r="C36" s="32"/>
      <c r="D36" s="332"/>
      <c r="E36" s="23"/>
      <c r="F36" s="23"/>
    </row>
    <row r="37" spans="1:6" s="1" customFormat="1" x14ac:dyDescent="0.2">
      <c r="A37" s="42">
        <f>COUNT($A$7:A35)+1</f>
        <v>7</v>
      </c>
      <c r="B37" s="25" t="s">
        <v>463</v>
      </c>
      <c r="C37" s="32"/>
      <c r="D37" s="9"/>
      <c r="E37" s="23"/>
      <c r="F37" s="24"/>
    </row>
    <row r="38" spans="1:6" s="1" customFormat="1" ht="38.25" x14ac:dyDescent="0.2">
      <c r="A38" s="111"/>
      <c r="B38" s="26" t="s">
        <v>464</v>
      </c>
      <c r="C38" s="32"/>
      <c r="D38" s="9"/>
      <c r="E38" s="23"/>
      <c r="F38" s="24"/>
    </row>
    <row r="39" spans="1:6" s="1" customFormat="1" x14ac:dyDescent="0.2">
      <c r="A39" s="111"/>
      <c r="B39" s="26" t="s">
        <v>465</v>
      </c>
      <c r="C39" s="32">
        <v>1</v>
      </c>
      <c r="D39" s="9" t="s">
        <v>1</v>
      </c>
      <c r="E39" s="31"/>
      <c r="F39" s="23">
        <f>C39*E39</f>
        <v>0</v>
      </c>
    </row>
    <row r="40" spans="1:6" s="1" customFormat="1" x14ac:dyDescent="0.2">
      <c r="A40" s="111"/>
      <c r="B40" s="334"/>
      <c r="C40" s="32"/>
      <c r="D40" s="332"/>
      <c r="E40" s="23"/>
      <c r="F40" s="23"/>
    </row>
    <row r="41" spans="1:6" x14ac:dyDescent="0.2">
      <c r="A41" s="125"/>
      <c r="B41" s="21"/>
      <c r="C41" s="156"/>
      <c r="D41" s="182"/>
      <c r="E41" s="129"/>
      <c r="F41" s="129"/>
    </row>
    <row r="42" spans="1:6" x14ac:dyDescent="0.2">
      <c r="A42" s="287">
        <f>COUNT($A$7:A40)+1</f>
        <v>8</v>
      </c>
      <c r="B42" s="184" t="s">
        <v>214</v>
      </c>
      <c r="C42" s="97"/>
      <c r="D42" s="185"/>
      <c r="E42" s="186"/>
      <c r="F42" s="102"/>
    </row>
    <row r="43" spans="1:6" ht="25.5" x14ac:dyDescent="0.2">
      <c r="A43" s="94"/>
      <c r="B43" s="192" t="s">
        <v>178</v>
      </c>
      <c r="C43" s="97"/>
      <c r="D43" s="185"/>
      <c r="E43" s="186"/>
      <c r="F43" s="102"/>
    </row>
    <row r="44" spans="1:6" ht="14.25" x14ac:dyDescent="0.2">
      <c r="A44" s="94"/>
      <c r="B44" s="202"/>
      <c r="C44" s="97">
        <v>9</v>
      </c>
      <c r="D44" s="189" t="s">
        <v>8</v>
      </c>
      <c r="E44" s="101"/>
      <c r="F44" s="102">
        <f>C44*E44</f>
        <v>0</v>
      </c>
    </row>
    <row r="45" spans="1:6" x14ac:dyDescent="0.2">
      <c r="A45" s="103"/>
      <c r="B45" s="203"/>
      <c r="C45" s="204"/>
      <c r="D45" s="193"/>
      <c r="E45" s="205"/>
      <c r="F45" s="87"/>
    </row>
    <row r="46" spans="1:6" x14ac:dyDescent="0.2">
      <c r="A46" s="125"/>
      <c r="B46" s="21"/>
      <c r="C46" s="156"/>
      <c r="D46" s="182"/>
      <c r="E46" s="129"/>
      <c r="F46" s="129"/>
    </row>
    <row r="47" spans="1:6" x14ac:dyDescent="0.2">
      <c r="A47" s="287">
        <f>COUNT($A$7:A45)+1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D49*(SUM(F9:F44))</f>
        <v>0</v>
      </c>
    </row>
    <row r="50" spans="1:6" x14ac:dyDescent="0.2">
      <c r="A50" s="292"/>
      <c r="B50" s="203"/>
      <c r="C50" s="204"/>
      <c r="D50" s="193"/>
      <c r="E50" s="87"/>
      <c r="F50" s="87"/>
    </row>
    <row r="51" spans="1:6" x14ac:dyDescent="0.2">
      <c r="A51" s="163"/>
      <c r="B51" s="243" t="s">
        <v>347</v>
      </c>
      <c r="C51" s="244"/>
      <c r="D51" s="245"/>
      <c r="E51" s="164" t="s">
        <v>12</v>
      </c>
      <c r="F51" s="70">
        <f>SUM(F9:F50)</f>
        <v>0</v>
      </c>
    </row>
    <row r="52" spans="1:6" ht="15.75" x14ac:dyDescent="0.25">
      <c r="A52" s="363">
        <v>1</v>
      </c>
      <c r="B52" s="364"/>
      <c r="C52" s="323"/>
      <c r="D52" s="279"/>
      <c r="E52" s="280"/>
      <c r="F52" s="280"/>
    </row>
  </sheetData>
  <sheetProtection algorithmName="SHA-512" hashValue="mvd7Nly9P+XEmwdHWLDwkXSaZ7xhq3T9qapOEQMRT1iAB7jeeQM87kqbAdFbnF055qW/mQbCfVXSroDLsmeBXQ==" saltValue="5r7jHNTrb7Jkle2Nj1b1T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5"/>
  <sheetViews>
    <sheetView showGridLines="0" zoomScaleNormal="100" zoomScaleSheetLayoutView="100" workbookViewId="0">
      <selection activeCell="M13" sqref="M13"/>
    </sheetView>
  </sheetViews>
  <sheetFormatPr defaultColWidth="8.85546875" defaultRowHeight="12.75" x14ac:dyDescent="0.2"/>
  <cols>
    <col min="1" max="1" width="6.140625" style="1" customWidth="1"/>
    <col min="2" max="2" width="12.42578125" style="1" customWidth="1"/>
    <col min="3" max="3" width="17.85546875" style="1" customWidth="1"/>
    <col min="4" max="4" width="10" style="1" customWidth="1"/>
    <col min="5" max="5" width="11.140625" style="1" bestFit="1" customWidth="1"/>
    <col min="6" max="6" width="10" style="1" bestFit="1" customWidth="1"/>
    <col min="7" max="7" width="16.42578125" style="7" bestFit="1" customWidth="1"/>
    <col min="8" max="16384" width="8.85546875" style="1"/>
  </cols>
  <sheetData>
    <row r="1" spans="1:7" ht="27" customHeight="1" x14ac:dyDescent="0.2">
      <c r="A1" s="13" t="s">
        <v>2</v>
      </c>
      <c r="B1" s="13"/>
      <c r="C1" s="13"/>
      <c r="D1" s="13"/>
      <c r="E1" s="13"/>
      <c r="F1" s="13"/>
      <c r="G1" s="13"/>
    </row>
    <row r="2" spans="1:7" ht="15" customHeight="1" x14ac:dyDescent="0.2">
      <c r="A2" s="477" t="s">
        <v>19</v>
      </c>
      <c r="B2" s="477"/>
      <c r="C2" s="477"/>
      <c r="D2" s="477"/>
      <c r="E2" s="477"/>
      <c r="F2" s="477"/>
      <c r="G2" s="477"/>
    </row>
    <row r="3" spans="1:7" ht="15" customHeight="1" x14ac:dyDescent="0.2">
      <c r="A3" s="478" t="s">
        <v>526</v>
      </c>
      <c r="B3" s="479"/>
      <c r="C3" s="479"/>
      <c r="D3" s="479"/>
      <c r="E3" s="479"/>
      <c r="F3" s="479"/>
      <c r="G3" s="479"/>
    </row>
    <row r="4" spans="1:7" ht="15" customHeight="1" x14ac:dyDescent="0.2">
      <c r="A4" s="479"/>
      <c r="B4" s="479"/>
      <c r="C4" s="479"/>
      <c r="D4" s="479"/>
      <c r="E4" s="479"/>
      <c r="F4" s="479"/>
      <c r="G4" s="479"/>
    </row>
    <row r="5" spans="1:7" ht="25.5" x14ac:dyDescent="0.2">
      <c r="A5" s="6" t="s">
        <v>17</v>
      </c>
      <c r="B5" s="480" t="s">
        <v>24</v>
      </c>
      <c r="C5" s="480"/>
      <c r="D5" s="480"/>
      <c r="E5" s="480"/>
      <c r="F5" s="480"/>
      <c r="G5" s="57" t="s">
        <v>18</v>
      </c>
    </row>
    <row r="6" spans="1:7" x14ac:dyDescent="0.2">
      <c r="A6" s="248" t="s">
        <v>349</v>
      </c>
      <c r="B6" s="503" t="s">
        <v>645</v>
      </c>
      <c r="C6" s="504"/>
      <c r="D6" s="504"/>
      <c r="E6" s="504"/>
      <c r="F6" s="505"/>
      <c r="G6" s="416">
        <f>SUM(G8:G10)</f>
        <v>0</v>
      </c>
    </row>
    <row r="7" spans="1:7" x14ac:dyDescent="0.2">
      <c r="A7" s="248"/>
      <c r="B7" s="365"/>
      <c r="C7" s="366"/>
      <c r="D7" s="366"/>
      <c r="E7" s="366"/>
      <c r="F7" s="367"/>
      <c r="G7" s="318"/>
    </row>
    <row r="8" spans="1:7" ht="12.95" customHeight="1" x14ac:dyDescent="0.2">
      <c r="A8" s="248" t="s">
        <v>351</v>
      </c>
      <c r="B8" s="506" t="s">
        <v>527</v>
      </c>
      <c r="C8" s="506"/>
      <c r="D8" s="506"/>
      <c r="E8" s="506"/>
      <c r="F8" s="506"/>
      <c r="G8" s="319">
        <f>G32</f>
        <v>0</v>
      </c>
    </row>
    <row r="9" spans="1:7" ht="12.95" customHeight="1" x14ac:dyDescent="0.2">
      <c r="A9" s="250" t="s">
        <v>353</v>
      </c>
      <c r="B9" s="503" t="s">
        <v>528</v>
      </c>
      <c r="C9" s="504"/>
      <c r="D9" s="504"/>
      <c r="E9" s="504"/>
      <c r="F9" s="504"/>
      <c r="G9" s="319">
        <f>G39</f>
        <v>0</v>
      </c>
    </row>
    <row r="10" spans="1:7" ht="12.95" customHeight="1" x14ac:dyDescent="0.2">
      <c r="A10" s="462" t="s">
        <v>430</v>
      </c>
      <c r="B10" s="503" t="s">
        <v>644</v>
      </c>
      <c r="C10" s="504"/>
      <c r="D10" s="504"/>
      <c r="E10" s="504"/>
      <c r="F10" s="504"/>
      <c r="G10" s="463">
        <f>G45</f>
        <v>0</v>
      </c>
    </row>
    <row r="11" spans="1:7" ht="13.5" thickBot="1" x14ac:dyDescent="0.25">
      <c r="A11" s="251"/>
      <c r="B11" s="252"/>
      <c r="C11" s="253"/>
      <c r="D11" s="253"/>
      <c r="E11" s="253"/>
      <c r="F11" s="253"/>
      <c r="G11" s="320"/>
    </row>
    <row r="12" spans="1:7" x14ac:dyDescent="0.2">
      <c r="A12" s="257"/>
      <c r="B12" s="257"/>
      <c r="C12" s="257"/>
      <c r="D12" s="257"/>
      <c r="E12" s="257"/>
      <c r="F12" s="257"/>
      <c r="G12" s="257"/>
    </row>
    <row r="13" spans="1:7" ht="15.75" x14ac:dyDescent="0.25">
      <c r="A13" s="12" t="s">
        <v>529</v>
      </c>
      <c r="B13" s="10"/>
      <c r="C13" s="11"/>
      <c r="D13" s="11"/>
      <c r="E13" s="10"/>
      <c r="F13" s="10"/>
      <c r="G13" s="9"/>
    </row>
    <row r="14" spans="1:7" x14ac:dyDescent="0.2">
      <c r="A14" s="491" t="s">
        <v>527</v>
      </c>
      <c r="B14" s="492"/>
      <c r="C14" s="492"/>
      <c r="D14" s="492"/>
      <c r="E14" s="492"/>
      <c r="F14" s="492"/>
      <c r="G14" s="493"/>
    </row>
    <row r="15" spans="1:7" ht="25.5" x14ac:dyDescent="0.2">
      <c r="A15" s="494" t="s">
        <v>14</v>
      </c>
      <c r="B15" s="486" t="s">
        <v>435</v>
      </c>
      <c r="C15" s="487"/>
      <c r="D15" s="494" t="s">
        <v>357</v>
      </c>
      <c r="E15" s="494" t="s">
        <v>358</v>
      </c>
      <c r="F15" s="58" t="s">
        <v>359</v>
      </c>
      <c r="G15" s="58" t="s">
        <v>3</v>
      </c>
    </row>
    <row r="16" spans="1:7" x14ac:dyDescent="0.2">
      <c r="A16" s="495"/>
      <c r="B16" s="488"/>
      <c r="C16" s="489"/>
      <c r="D16" s="495"/>
      <c r="E16" s="495"/>
      <c r="F16" s="2" t="s">
        <v>4</v>
      </c>
      <c r="G16" s="2" t="s">
        <v>11</v>
      </c>
    </row>
    <row r="17" spans="1:7" x14ac:dyDescent="0.2">
      <c r="A17" s="3" t="s">
        <v>130</v>
      </c>
      <c r="B17" s="483" t="s">
        <v>530</v>
      </c>
      <c r="C17" s="484"/>
      <c r="D17" s="260" t="s">
        <v>362</v>
      </c>
      <c r="E17" s="260" t="s">
        <v>531</v>
      </c>
      <c r="F17" s="8">
        <v>385</v>
      </c>
      <c r="G17" s="4">
        <f>+'1 N17000_SD'!F128</f>
        <v>0</v>
      </c>
    </row>
    <row r="18" spans="1:7" x14ac:dyDescent="0.2">
      <c r="A18" s="3" t="s">
        <v>132</v>
      </c>
      <c r="B18" s="483" t="s">
        <v>532</v>
      </c>
      <c r="C18" s="484"/>
      <c r="D18" s="260" t="s">
        <v>362</v>
      </c>
      <c r="E18" s="260" t="s">
        <v>533</v>
      </c>
      <c r="F18" s="8">
        <v>1</v>
      </c>
      <c r="G18" s="4">
        <f>+'2 N 17002 SD'!F46</f>
        <v>0</v>
      </c>
    </row>
    <row r="19" spans="1:7" x14ac:dyDescent="0.2">
      <c r="A19" s="3" t="s">
        <v>134</v>
      </c>
      <c r="B19" s="483" t="s">
        <v>534</v>
      </c>
      <c r="C19" s="484"/>
      <c r="D19" s="260" t="s">
        <v>362</v>
      </c>
      <c r="E19" s="260" t="s">
        <v>533</v>
      </c>
      <c r="F19" s="8">
        <v>12</v>
      </c>
      <c r="G19" s="4">
        <f>+'3 N 17180 SD '!F51</f>
        <v>0</v>
      </c>
    </row>
    <row r="20" spans="1:7" x14ac:dyDescent="0.2">
      <c r="A20" s="3" t="s">
        <v>136</v>
      </c>
      <c r="B20" s="483" t="s">
        <v>535</v>
      </c>
      <c r="C20" s="484"/>
      <c r="D20" s="260" t="s">
        <v>362</v>
      </c>
      <c r="E20" s="260" t="s">
        <v>533</v>
      </c>
      <c r="F20" s="8">
        <v>3</v>
      </c>
      <c r="G20" s="4">
        <f>+'4 N 17071 SD'!F46</f>
        <v>0</v>
      </c>
    </row>
    <row r="21" spans="1:7" x14ac:dyDescent="0.2">
      <c r="A21" s="3" t="s">
        <v>138</v>
      </c>
      <c r="B21" s="483" t="s">
        <v>536</v>
      </c>
      <c r="C21" s="484"/>
      <c r="D21" s="260" t="s">
        <v>362</v>
      </c>
      <c r="E21" s="260" t="s">
        <v>537</v>
      </c>
      <c r="F21" s="8">
        <v>10</v>
      </c>
      <c r="G21" s="4">
        <f>+'5 N 17150 SD'!F52</f>
        <v>0</v>
      </c>
    </row>
    <row r="22" spans="1:7" x14ac:dyDescent="0.2">
      <c r="A22" s="3" t="s">
        <v>538</v>
      </c>
      <c r="B22" s="483" t="s">
        <v>539</v>
      </c>
      <c r="C22" s="484"/>
      <c r="D22" s="260" t="s">
        <v>362</v>
      </c>
      <c r="E22" s="260" t="s">
        <v>537</v>
      </c>
      <c r="F22" s="8">
        <v>3</v>
      </c>
      <c r="G22" s="4">
        <f>+'6 N 17040 SD'!F47</f>
        <v>0</v>
      </c>
    </row>
    <row r="23" spans="1:7" x14ac:dyDescent="0.2">
      <c r="A23" s="3" t="s">
        <v>540</v>
      </c>
      <c r="B23" s="483" t="s">
        <v>541</v>
      </c>
      <c r="C23" s="484"/>
      <c r="D23" s="260" t="s">
        <v>362</v>
      </c>
      <c r="E23" s="260" t="s">
        <v>533</v>
      </c>
      <c r="F23" s="8">
        <v>4</v>
      </c>
      <c r="G23" s="4">
        <f>+'7 N 17041 SD'!F51</f>
        <v>0</v>
      </c>
    </row>
    <row r="24" spans="1:7" x14ac:dyDescent="0.2">
      <c r="A24" s="3" t="s">
        <v>542</v>
      </c>
      <c r="B24" s="483" t="s">
        <v>543</v>
      </c>
      <c r="C24" s="484"/>
      <c r="D24" s="260" t="s">
        <v>362</v>
      </c>
      <c r="E24" s="260" t="s">
        <v>537</v>
      </c>
      <c r="F24" s="8">
        <v>265</v>
      </c>
      <c r="G24" s="4">
        <f>+'8 N 17010 SD'!F125</f>
        <v>0</v>
      </c>
    </row>
    <row r="25" spans="1:7" x14ac:dyDescent="0.2">
      <c r="A25" s="3" t="s">
        <v>544</v>
      </c>
      <c r="B25" s="483" t="s">
        <v>545</v>
      </c>
      <c r="C25" s="484"/>
      <c r="D25" s="260" t="s">
        <v>362</v>
      </c>
      <c r="E25" s="260" t="s">
        <v>546</v>
      </c>
      <c r="F25" s="8">
        <v>6</v>
      </c>
      <c r="G25" s="4">
        <f>+'9 N 17200 SD'!F56</f>
        <v>0</v>
      </c>
    </row>
    <row r="26" spans="1:7" x14ac:dyDescent="0.2">
      <c r="A26" s="3" t="s">
        <v>547</v>
      </c>
      <c r="B26" s="483" t="s">
        <v>548</v>
      </c>
      <c r="C26" s="484"/>
      <c r="D26" s="260" t="s">
        <v>362</v>
      </c>
      <c r="E26" s="260" t="s">
        <v>533</v>
      </c>
      <c r="F26" s="8">
        <v>5</v>
      </c>
      <c r="G26" s="4">
        <f>+'10 N 17080 SD'!F50</f>
        <v>0</v>
      </c>
    </row>
    <row r="27" spans="1:7" x14ac:dyDescent="0.2">
      <c r="A27" s="3" t="s">
        <v>549</v>
      </c>
      <c r="B27" s="483" t="s">
        <v>550</v>
      </c>
      <c r="C27" s="484"/>
      <c r="D27" s="260" t="s">
        <v>362</v>
      </c>
      <c r="E27" s="260" t="s">
        <v>533</v>
      </c>
      <c r="F27" s="8">
        <v>5</v>
      </c>
      <c r="G27" s="4">
        <f>+'11 N 172090 SD'!F51</f>
        <v>0</v>
      </c>
    </row>
    <row r="28" spans="1:7" x14ac:dyDescent="0.2">
      <c r="A28" s="3" t="s">
        <v>551</v>
      </c>
      <c r="B28" s="483" t="s">
        <v>552</v>
      </c>
      <c r="C28" s="484"/>
      <c r="D28" s="260" t="s">
        <v>362</v>
      </c>
      <c r="E28" s="260" t="s">
        <v>533</v>
      </c>
      <c r="F28" s="8">
        <v>4</v>
      </c>
      <c r="G28" s="4">
        <f>+'12 N 17100 SD'!F51</f>
        <v>0</v>
      </c>
    </row>
    <row r="29" spans="1:7" x14ac:dyDescent="0.2">
      <c r="A29" s="3" t="s">
        <v>553</v>
      </c>
      <c r="B29" s="483" t="s">
        <v>554</v>
      </c>
      <c r="C29" s="484"/>
      <c r="D29" s="260" t="s">
        <v>362</v>
      </c>
      <c r="E29" s="260" t="s">
        <v>537</v>
      </c>
      <c r="F29" s="8">
        <v>8</v>
      </c>
      <c r="G29" s="4">
        <f>+'13 N 17180 SD'!F50</f>
        <v>0</v>
      </c>
    </row>
    <row r="30" spans="1:7" x14ac:dyDescent="0.2">
      <c r="A30" s="3" t="s">
        <v>555</v>
      </c>
      <c r="B30" s="483" t="s">
        <v>556</v>
      </c>
      <c r="C30" s="484"/>
      <c r="D30" s="260" t="s">
        <v>362</v>
      </c>
      <c r="E30" s="260" t="s">
        <v>533</v>
      </c>
      <c r="F30" s="8">
        <v>6</v>
      </c>
      <c r="G30" s="4">
        <f>+'14 N 17110 SD'!F51</f>
        <v>0</v>
      </c>
    </row>
    <row r="31" spans="1:7" x14ac:dyDescent="0.2">
      <c r="A31" s="3" t="s">
        <v>557</v>
      </c>
      <c r="B31" s="483" t="s">
        <v>558</v>
      </c>
      <c r="C31" s="484"/>
      <c r="D31" s="260" t="s">
        <v>362</v>
      </c>
      <c r="E31" s="260" t="s">
        <v>533</v>
      </c>
      <c r="F31" s="8">
        <v>3</v>
      </c>
      <c r="G31" s="4">
        <f>+'15 N 17170 SD'!F51</f>
        <v>0</v>
      </c>
    </row>
    <row r="32" spans="1:7" x14ac:dyDescent="0.2">
      <c r="A32" s="485" t="s">
        <v>559</v>
      </c>
      <c r="B32" s="485"/>
      <c r="C32" s="485"/>
      <c r="D32" s="485"/>
      <c r="E32" s="485"/>
      <c r="F32" s="485"/>
      <c r="G32" s="5">
        <f>SUM(G17:G31)</f>
        <v>0</v>
      </c>
    </row>
    <row r="33" spans="1:7" x14ac:dyDescent="0.2">
      <c r="A33" s="208"/>
      <c r="B33" s="208"/>
      <c r="C33" s="208"/>
      <c r="D33" s="208"/>
      <c r="E33" s="208"/>
      <c r="F33" s="208"/>
      <c r="G33" s="321"/>
    </row>
    <row r="34" spans="1:7" x14ac:dyDescent="0.2">
      <c r="A34" s="208"/>
      <c r="B34" s="208"/>
      <c r="C34" s="208"/>
      <c r="D34" s="208"/>
      <c r="E34" s="208"/>
      <c r="F34" s="208"/>
      <c r="G34" s="321"/>
    </row>
    <row r="35" spans="1:7" x14ac:dyDescent="0.2">
      <c r="A35" s="491" t="s">
        <v>640</v>
      </c>
      <c r="B35" s="492"/>
      <c r="C35" s="492"/>
      <c r="D35" s="492"/>
      <c r="E35" s="492"/>
      <c r="F35" s="492"/>
      <c r="G35" s="493"/>
    </row>
    <row r="36" spans="1:7" ht="38.25" x14ac:dyDescent="0.2">
      <c r="A36" s="511" t="s">
        <v>14</v>
      </c>
      <c r="B36" s="511"/>
      <c r="C36" s="511" t="s">
        <v>560</v>
      </c>
      <c r="D36" s="511" t="s">
        <v>357</v>
      </c>
      <c r="E36" s="511" t="s">
        <v>358</v>
      </c>
      <c r="F36" s="58" t="s">
        <v>377</v>
      </c>
      <c r="G36" s="368" t="s">
        <v>3</v>
      </c>
    </row>
    <row r="37" spans="1:7" x14ac:dyDescent="0.2">
      <c r="A37" s="512"/>
      <c r="B37" s="512"/>
      <c r="C37" s="512"/>
      <c r="D37" s="512"/>
      <c r="E37" s="512"/>
      <c r="F37" s="2" t="s">
        <v>378</v>
      </c>
      <c r="G37" s="2" t="s">
        <v>11</v>
      </c>
    </row>
    <row r="38" spans="1:7" x14ac:dyDescent="0.2">
      <c r="A38" s="3" t="s">
        <v>561</v>
      </c>
      <c r="B38" s="483" t="s">
        <v>497</v>
      </c>
      <c r="C38" s="484" t="s">
        <v>497</v>
      </c>
      <c r="D38" s="260" t="s">
        <v>362</v>
      </c>
      <c r="E38" s="8" t="s">
        <v>562</v>
      </c>
      <c r="F38" s="8">
        <v>5</v>
      </c>
      <c r="G38" s="4">
        <f>'16 priključki TIP 1 SD'!F9</f>
        <v>0</v>
      </c>
    </row>
    <row r="39" spans="1:7" x14ac:dyDescent="0.2">
      <c r="A39" s="485" t="s">
        <v>563</v>
      </c>
      <c r="B39" s="485"/>
      <c r="C39" s="485"/>
      <c r="D39" s="485"/>
      <c r="E39" s="485"/>
      <c r="F39" s="485"/>
      <c r="G39" s="5">
        <f>+G38</f>
        <v>0</v>
      </c>
    </row>
    <row r="40" spans="1:7" x14ac:dyDescent="0.2">
      <c r="A40" s="208"/>
      <c r="B40" s="208"/>
      <c r="C40" s="208"/>
      <c r="D40" s="208"/>
      <c r="E40" s="208"/>
      <c r="F40" s="208"/>
      <c r="G40" s="321"/>
    </row>
    <row r="41" spans="1:7" x14ac:dyDescent="0.2">
      <c r="A41" s="208"/>
      <c r="B41" s="208"/>
      <c r="C41" s="208"/>
      <c r="D41" s="208"/>
      <c r="E41" s="208"/>
      <c r="F41" s="208"/>
      <c r="G41" s="321"/>
    </row>
    <row r="42" spans="1:7" x14ac:dyDescent="0.2">
      <c r="A42" s="491" t="s">
        <v>641</v>
      </c>
      <c r="B42" s="492"/>
      <c r="C42" s="492"/>
      <c r="D42" s="492"/>
      <c r="E42" s="492"/>
      <c r="F42" s="492"/>
      <c r="G42" s="493"/>
    </row>
    <row r="43" spans="1:7" ht="39" customHeight="1" x14ac:dyDescent="0.2">
      <c r="A43" s="511" t="s">
        <v>14</v>
      </c>
      <c r="B43" s="511"/>
      <c r="C43" s="511" t="s">
        <v>560</v>
      </c>
      <c r="D43" s="511" t="s">
        <v>357</v>
      </c>
      <c r="E43" s="511" t="s">
        <v>358</v>
      </c>
      <c r="F43" s="58" t="s">
        <v>377</v>
      </c>
      <c r="G43" s="368" t="s">
        <v>3</v>
      </c>
    </row>
    <row r="44" spans="1:7" x14ac:dyDescent="0.2">
      <c r="A44" s="512"/>
      <c r="B44" s="512"/>
      <c r="C44" s="512"/>
      <c r="D44" s="512"/>
      <c r="E44" s="512"/>
      <c r="F44" s="2" t="s">
        <v>378</v>
      </c>
      <c r="G44" s="2" t="s">
        <v>11</v>
      </c>
    </row>
    <row r="45" spans="1:7" x14ac:dyDescent="0.2">
      <c r="A45" s="3" t="s">
        <v>642</v>
      </c>
      <c r="B45" s="483" t="s">
        <v>643</v>
      </c>
      <c r="C45" s="484"/>
      <c r="D45" s="260" t="s">
        <v>362</v>
      </c>
      <c r="E45" s="8" t="s">
        <v>562</v>
      </c>
      <c r="F45" s="8">
        <v>10</v>
      </c>
      <c r="G45" s="464">
        <f>'17 priključki SON SD'!F71</f>
        <v>0</v>
      </c>
    </row>
  </sheetData>
  <sheetProtection password="CF65" sheet="1" objects="1" scenarios="1"/>
  <mergeCells count="43">
    <mergeCell ref="B30:C30"/>
    <mergeCell ref="B31:C31"/>
    <mergeCell ref="A32:F32"/>
    <mergeCell ref="A35:G35"/>
    <mergeCell ref="A36:A37"/>
    <mergeCell ref="B36:B37"/>
    <mergeCell ref="C36:C37"/>
    <mergeCell ref="D36:D37"/>
    <mergeCell ref="D15:D16"/>
    <mergeCell ref="E15:E16"/>
    <mergeCell ref="B29:C29"/>
    <mergeCell ref="B18:C18"/>
    <mergeCell ref="B19:C19"/>
    <mergeCell ref="B20:C20"/>
    <mergeCell ref="B21:C21"/>
    <mergeCell ref="B22:C22"/>
    <mergeCell ref="B23:C23"/>
    <mergeCell ref="B24:C24"/>
    <mergeCell ref="B25:C25"/>
    <mergeCell ref="B26:C26"/>
    <mergeCell ref="B27:C27"/>
    <mergeCell ref="B28:C28"/>
    <mergeCell ref="A2:G2"/>
    <mergeCell ref="A3:G4"/>
    <mergeCell ref="B5:F5"/>
    <mergeCell ref="B6:F6"/>
    <mergeCell ref="B8:F8"/>
    <mergeCell ref="B45:C45"/>
    <mergeCell ref="B9:F9"/>
    <mergeCell ref="B10:F10"/>
    <mergeCell ref="E36:E37"/>
    <mergeCell ref="B38:C38"/>
    <mergeCell ref="A39:F39"/>
    <mergeCell ref="A42:G42"/>
    <mergeCell ref="A43:A44"/>
    <mergeCell ref="B43:B44"/>
    <mergeCell ref="C43:C44"/>
    <mergeCell ref="D43:D44"/>
    <mergeCell ref="E43:E44"/>
    <mergeCell ref="B17:C17"/>
    <mergeCell ref="A14:G14"/>
    <mergeCell ref="A15:A16"/>
    <mergeCell ref="B15:C16"/>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8"/>
  <sheetViews>
    <sheetView topLeftCell="A22" zoomScale="110" zoomScaleNormal="110" zoomScaleSheetLayoutView="120" workbookViewId="0">
      <selection activeCell="B11" sqref="B11"/>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130</v>
      </c>
      <c r="B3" s="36" t="s">
        <v>592</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203</v>
      </c>
      <c r="C7" s="32"/>
      <c r="D7" s="185"/>
      <c r="E7" s="186"/>
      <c r="F7" s="186"/>
    </row>
    <row r="8" spans="1:6" ht="25.5" x14ac:dyDescent="0.2">
      <c r="A8" s="94"/>
      <c r="B8" s="187" t="s">
        <v>204</v>
      </c>
      <c r="C8" s="32"/>
      <c r="D8" s="185"/>
      <c r="E8" s="186"/>
      <c r="F8" s="186"/>
    </row>
    <row r="9" spans="1:6" ht="14.25" x14ac:dyDescent="0.2">
      <c r="A9" s="94"/>
      <c r="B9" s="188" t="s">
        <v>590</v>
      </c>
      <c r="C9" s="32">
        <v>385</v>
      </c>
      <c r="D9" s="189" t="s">
        <v>8</v>
      </c>
      <c r="E9" s="101"/>
      <c r="F9" s="102">
        <f>C9*E9</f>
        <v>0</v>
      </c>
    </row>
    <row r="10" spans="1:6" x14ac:dyDescent="0.2">
      <c r="A10" s="103"/>
      <c r="B10" s="190"/>
      <c r="C10" s="33"/>
      <c r="D10" s="191"/>
      <c r="E10" s="87"/>
      <c r="F10" s="87"/>
    </row>
    <row r="11" spans="1:6" x14ac:dyDescent="0.2">
      <c r="A11" s="125"/>
      <c r="B11" s="285"/>
      <c r="C11" s="107"/>
      <c r="D11" s="286"/>
      <c r="E11" s="129"/>
      <c r="F11" s="129"/>
    </row>
    <row r="12" spans="1:6" ht="14.25" x14ac:dyDescent="0.2">
      <c r="A12" s="287">
        <f>COUNT($A$6:A11)+1</f>
        <v>2</v>
      </c>
      <c r="B12" s="184" t="s">
        <v>389</v>
      </c>
      <c r="C12" s="32"/>
      <c r="D12" s="185"/>
      <c r="E12" s="186"/>
      <c r="F12" s="186"/>
    </row>
    <row r="13" spans="1:6" ht="14.25" x14ac:dyDescent="0.2">
      <c r="A13" s="94"/>
      <c r="B13" s="192" t="s">
        <v>390</v>
      </c>
      <c r="C13" s="32"/>
      <c r="D13" s="185"/>
      <c r="E13" s="186"/>
      <c r="F13" s="186"/>
    </row>
    <row r="14" spans="1:6" x14ac:dyDescent="0.2">
      <c r="A14" s="94"/>
      <c r="B14" s="188" t="s">
        <v>413</v>
      </c>
      <c r="C14" s="32">
        <v>2</v>
      </c>
      <c r="D14" s="185" t="s">
        <v>1</v>
      </c>
      <c r="E14" s="101"/>
      <c r="F14" s="102">
        <f>C14*E14</f>
        <v>0</v>
      </c>
    </row>
    <row r="15" spans="1:6" x14ac:dyDescent="0.2">
      <c r="A15" s="103"/>
      <c r="B15" s="190"/>
      <c r="C15" s="33"/>
      <c r="D15" s="193"/>
      <c r="E15" s="87"/>
      <c r="F15" s="87"/>
    </row>
    <row r="16" spans="1:6" x14ac:dyDescent="0.2">
      <c r="A16" s="125"/>
      <c r="B16" s="21"/>
      <c r="C16" s="107"/>
      <c r="D16" s="182"/>
      <c r="E16" s="183"/>
      <c r="F16" s="183"/>
    </row>
    <row r="17" spans="1:6" ht="14.25" x14ac:dyDescent="0.2">
      <c r="A17" s="287">
        <f>COUNT($A$6:A16)+1</f>
        <v>3</v>
      </c>
      <c r="B17" s="184" t="s">
        <v>392</v>
      </c>
      <c r="C17" s="32"/>
      <c r="D17" s="185"/>
      <c r="E17" s="186"/>
      <c r="F17" s="186"/>
    </row>
    <row r="18" spans="1:6" ht="14.25" x14ac:dyDescent="0.2">
      <c r="A18" s="94"/>
      <c r="B18" s="192" t="s">
        <v>393</v>
      </c>
      <c r="C18" s="32"/>
      <c r="D18" s="185"/>
      <c r="E18" s="186"/>
      <c r="F18" s="186"/>
    </row>
    <row r="19" spans="1:6" x14ac:dyDescent="0.2">
      <c r="A19" s="94"/>
      <c r="B19" s="188" t="s">
        <v>413</v>
      </c>
      <c r="C19" s="32">
        <v>2</v>
      </c>
      <c r="D19" s="185" t="s">
        <v>1</v>
      </c>
      <c r="E19" s="101"/>
      <c r="F19" s="102">
        <f>C19*E19</f>
        <v>0</v>
      </c>
    </row>
    <row r="20" spans="1:6" x14ac:dyDescent="0.2">
      <c r="A20" s="103"/>
      <c r="B20" s="190"/>
      <c r="C20" s="33"/>
      <c r="D20" s="193"/>
      <c r="E20" s="87"/>
      <c r="F20" s="87"/>
    </row>
    <row r="21" spans="1:6" x14ac:dyDescent="0.2">
      <c r="A21" s="125"/>
      <c r="B21" s="21"/>
      <c r="C21" s="107"/>
      <c r="D21" s="182"/>
      <c r="E21" s="183"/>
      <c r="F21" s="183"/>
    </row>
    <row r="22" spans="1:6" x14ac:dyDescent="0.2">
      <c r="A22" s="287">
        <f>COUNT($A$6:A20)+1</f>
        <v>4</v>
      </c>
      <c r="B22" s="184" t="s">
        <v>400</v>
      </c>
      <c r="C22" s="32"/>
      <c r="D22" s="185"/>
      <c r="E22" s="186"/>
      <c r="F22" s="186"/>
    </row>
    <row r="23" spans="1:6" x14ac:dyDescent="0.2">
      <c r="A23" s="94"/>
      <c r="B23" s="192" t="s">
        <v>401</v>
      </c>
      <c r="C23" s="32"/>
      <c r="D23" s="185"/>
      <c r="E23" s="186"/>
      <c r="F23" s="186"/>
    </row>
    <row r="24" spans="1:6" x14ac:dyDescent="0.2">
      <c r="A24" s="94"/>
      <c r="B24" s="188" t="s">
        <v>589</v>
      </c>
      <c r="C24" s="32">
        <v>2</v>
      </c>
      <c r="D24" s="185" t="s">
        <v>1</v>
      </c>
      <c r="E24" s="101"/>
      <c r="F24" s="102">
        <f>C24*E24</f>
        <v>0</v>
      </c>
    </row>
    <row r="25" spans="1:6" x14ac:dyDescent="0.2">
      <c r="A25" s="103"/>
      <c r="B25" s="190"/>
      <c r="C25" s="33"/>
      <c r="D25" s="193"/>
      <c r="E25" s="87"/>
      <c r="F25" s="87"/>
    </row>
    <row r="26" spans="1:6" x14ac:dyDescent="0.2">
      <c r="A26" s="125"/>
      <c r="B26" s="21"/>
      <c r="C26" s="107"/>
      <c r="D26" s="182"/>
      <c r="E26" s="183"/>
      <c r="F26" s="183"/>
    </row>
    <row r="27" spans="1:6" x14ac:dyDescent="0.2">
      <c r="A27" s="287">
        <f>COUNT($A$6:A26)+1</f>
        <v>5</v>
      </c>
      <c r="B27" s="184" t="s">
        <v>209</v>
      </c>
      <c r="C27" s="32"/>
      <c r="D27" s="185"/>
      <c r="E27" s="186"/>
      <c r="F27" s="186"/>
    </row>
    <row r="28" spans="1:6" ht="25.5" x14ac:dyDescent="0.2">
      <c r="A28" s="94"/>
      <c r="B28" s="192" t="s">
        <v>210</v>
      </c>
      <c r="C28" s="32"/>
      <c r="D28" s="185"/>
      <c r="E28" s="186"/>
      <c r="F28" s="186"/>
    </row>
    <row r="29" spans="1:6" x14ac:dyDescent="0.2">
      <c r="A29" s="94"/>
      <c r="B29" s="188" t="s">
        <v>589</v>
      </c>
      <c r="C29" s="32">
        <v>45</v>
      </c>
      <c r="D29" s="185" t="s">
        <v>1</v>
      </c>
      <c r="E29" s="101"/>
      <c r="F29" s="102">
        <f>C29*E29</f>
        <v>0</v>
      </c>
    </row>
    <row r="30" spans="1:6" x14ac:dyDescent="0.2">
      <c r="A30" s="103"/>
      <c r="B30" s="190"/>
      <c r="C30" s="33"/>
      <c r="D30" s="193"/>
      <c r="E30" s="87"/>
      <c r="F30" s="87"/>
    </row>
    <row r="31" spans="1:6" x14ac:dyDescent="0.2">
      <c r="A31" s="125"/>
      <c r="B31" s="21"/>
      <c r="C31" s="107"/>
      <c r="D31" s="182"/>
      <c r="E31" s="129"/>
      <c r="F31" s="183"/>
    </row>
    <row r="32" spans="1:6" x14ac:dyDescent="0.2">
      <c r="A32" s="287">
        <f>COUNT($A$6:A31)+1</f>
        <v>6</v>
      </c>
      <c r="B32" s="184" t="s">
        <v>404</v>
      </c>
      <c r="C32" s="32"/>
      <c r="D32" s="185"/>
      <c r="E32" s="102"/>
      <c r="F32" s="186"/>
    </row>
    <row r="33" spans="1:6" ht="25.5" x14ac:dyDescent="0.2">
      <c r="A33" s="94"/>
      <c r="B33" s="192" t="s">
        <v>405</v>
      </c>
      <c r="C33" s="32"/>
      <c r="D33" s="185"/>
      <c r="E33" s="186"/>
      <c r="F33" s="186"/>
    </row>
    <row r="34" spans="1:6" x14ac:dyDescent="0.2">
      <c r="A34" s="94"/>
      <c r="B34" s="188" t="s">
        <v>588</v>
      </c>
      <c r="C34" s="32">
        <v>1</v>
      </c>
      <c r="D34" s="185" t="s">
        <v>1</v>
      </c>
      <c r="E34" s="101"/>
      <c r="F34" s="102">
        <f>C34*E34</f>
        <v>0</v>
      </c>
    </row>
    <row r="35" spans="1:6" x14ac:dyDescent="0.2">
      <c r="A35" s="103"/>
      <c r="B35" s="190"/>
      <c r="C35" s="33"/>
      <c r="D35" s="193"/>
      <c r="E35" s="87"/>
      <c r="F35" s="87"/>
    </row>
    <row r="36" spans="1:6" x14ac:dyDescent="0.2">
      <c r="A36" s="125"/>
      <c r="B36" s="285"/>
      <c r="C36" s="107"/>
      <c r="D36" s="182"/>
      <c r="E36" s="129"/>
      <c r="F36" s="129"/>
    </row>
    <row r="37" spans="1:6" x14ac:dyDescent="0.2">
      <c r="A37" s="287">
        <f>COUNT($A$6:A36)+1</f>
        <v>7</v>
      </c>
      <c r="B37" s="184" t="s">
        <v>419</v>
      </c>
      <c r="C37" s="32"/>
      <c r="D37" s="185"/>
      <c r="E37" s="186"/>
      <c r="F37" s="186"/>
    </row>
    <row r="38" spans="1:6" ht="38.25" x14ac:dyDescent="0.2">
      <c r="A38" s="94"/>
      <c r="B38" s="192" t="s">
        <v>418</v>
      </c>
      <c r="C38" s="32"/>
      <c r="D38" s="185"/>
      <c r="E38" s="186"/>
      <c r="F38" s="186"/>
    </row>
    <row r="39" spans="1:6" x14ac:dyDescent="0.2">
      <c r="A39" s="94"/>
      <c r="B39" s="188" t="s">
        <v>413</v>
      </c>
      <c r="C39" s="32">
        <v>1</v>
      </c>
      <c r="D39" s="185" t="s">
        <v>1</v>
      </c>
      <c r="E39" s="101"/>
      <c r="F39" s="102">
        <f>C39*E39</f>
        <v>0</v>
      </c>
    </row>
    <row r="40" spans="1:6" x14ac:dyDescent="0.2">
      <c r="A40" s="103"/>
      <c r="B40" s="190"/>
      <c r="C40" s="33"/>
      <c r="D40" s="193"/>
      <c r="E40" s="87"/>
      <c r="F40" s="87"/>
    </row>
    <row r="41" spans="1:6" x14ac:dyDescent="0.2">
      <c r="A41" s="125"/>
      <c r="B41" s="285"/>
      <c r="C41" s="107"/>
      <c r="D41" s="182"/>
      <c r="E41" s="129"/>
      <c r="F41" s="129"/>
    </row>
    <row r="42" spans="1:6" x14ac:dyDescent="0.2">
      <c r="A42" s="287">
        <f>COUNT($A$6:A41)+1</f>
        <v>8</v>
      </c>
      <c r="B42" s="184" t="s">
        <v>406</v>
      </c>
      <c r="C42" s="32"/>
      <c r="D42" s="185"/>
      <c r="E42" s="186"/>
      <c r="F42" s="186"/>
    </row>
    <row r="43" spans="1:6" ht="25.5" x14ac:dyDescent="0.2">
      <c r="A43" s="94"/>
      <c r="B43" s="192" t="s">
        <v>407</v>
      </c>
      <c r="C43" s="32"/>
      <c r="D43" s="185"/>
      <c r="E43" s="186"/>
      <c r="F43" s="186"/>
    </row>
    <row r="44" spans="1:6" x14ac:dyDescent="0.2">
      <c r="A44" s="94"/>
      <c r="B44" s="202" t="s">
        <v>408</v>
      </c>
      <c r="C44" s="32">
        <v>6</v>
      </c>
      <c r="D44" s="185" t="s">
        <v>1</v>
      </c>
      <c r="E44" s="101"/>
      <c r="F44" s="102">
        <f>C44*E44</f>
        <v>0</v>
      </c>
    </row>
    <row r="45" spans="1:6" x14ac:dyDescent="0.2">
      <c r="A45" s="103"/>
      <c r="B45" s="203"/>
      <c r="C45" s="33"/>
      <c r="D45" s="193"/>
      <c r="E45" s="87"/>
      <c r="F45" s="87"/>
    </row>
    <row r="46" spans="1:6" x14ac:dyDescent="0.2">
      <c r="A46" s="125"/>
      <c r="B46" s="21"/>
      <c r="C46" s="107"/>
      <c r="D46" s="182"/>
      <c r="E46" s="183"/>
      <c r="F46" s="183"/>
    </row>
    <row r="47" spans="1:6" x14ac:dyDescent="0.2">
      <c r="A47" s="287">
        <f>COUNT($A$6:A44)+1</f>
        <v>9</v>
      </c>
      <c r="B47" s="184" t="s">
        <v>409</v>
      </c>
      <c r="C47" s="32"/>
      <c r="D47" s="185"/>
      <c r="E47" s="186"/>
      <c r="F47" s="186"/>
    </row>
    <row r="48" spans="1:6" ht="102" x14ac:dyDescent="0.2">
      <c r="A48" s="94"/>
      <c r="B48" s="192" t="s">
        <v>410</v>
      </c>
      <c r="C48" s="32"/>
      <c r="D48" s="185"/>
      <c r="E48" s="186"/>
      <c r="F48" s="186"/>
    </row>
    <row r="49" spans="1:6" x14ac:dyDescent="0.2">
      <c r="A49" s="94"/>
      <c r="B49" s="202"/>
      <c r="C49" s="32">
        <v>1</v>
      </c>
      <c r="D49" s="185" t="s">
        <v>1</v>
      </c>
      <c r="E49" s="101"/>
      <c r="F49" s="102">
        <f>C49*E49</f>
        <v>0</v>
      </c>
    </row>
    <row r="50" spans="1:6" x14ac:dyDescent="0.2">
      <c r="A50" s="103"/>
      <c r="B50" s="203"/>
      <c r="C50" s="33"/>
      <c r="D50" s="193"/>
      <c r="E50" s="87"/>
      <c r="F50" s="87"/>
    </row>
    <row r="51" spans="1:6" x14ac:dyDescent="0.2">
      <c r="A51" s="125"/>
      <c r="B51" s="21"/>
      <c r="C51" s="156"/>
      <c r="D51" s="182"/>
      <c r="E51" s="129"/>
      <c r="F51" s="129"/>
    </row>
    <row r="52" spans="1:6" x14ac:dyDescent="0.2">
      <c r="A52" s="287">
        <f>COUNT($A$6:A50)+1</f>
        <v>10</v>
      </c>
      <c r="B52" s="184" t="s">
        <v>214</v>
      </c>
      <c r="C52" s="97"/>
      <c r="D52" s="185"/>
      <c r="E52" s="186"/>
      <c r="F52" s="102"/>
    </row>
    <row r="53" spans="1:6" ht="25.5" x14ac:dyDescent="0.2">
      <c r="A53" s="94"/>
      <c r="B53" s="192" t="s">
        <v>178</v>
      </c>
      <c r="C53" s="97"/>
      <c r="D53" s="185"/>
      <c r="E53" s="186"/>
      <c r="F53" s="102"/>
    </row>
    <row r="54" spans="1:6" ht="14.25" x14ac:dyDescent="0.2">
      <c r="A54" s="94"/>
      <c r="B54" s="202"/>
      <c r="C54" s="97">
        <v>385</v>
      </c>
      <c r="D54" s="189" t="s">
        <v>8</v>
      </c>
      <c r="E54" s="101"/>
      <c r="F54" s="102">
        <f>C54*E54</f>
        <v>0</v>
      </c>
    </row>
    <row r="55" spans="1:6" x14ac:dyDescent="0.2">
      <c r="A55" s="103"/>
      <c r="B55" s="203"/>
      <c r="C55" s="204"/>
      <c r="D55" s="193"/>
      <c r="E55" s="205"/>
      <c r="F55" s="87"/>
    </row>
    <row r="56" spans="1:6" x14ac:dyDescent="0.2">
      <c r="A56" s="94"/>
      <c r="B56" s="202"/>
      <c r="C56" s="97"/>
      <c r="D56" s="185"/>
      <c r="E56" s="186"/>
      <c r="F56" s="102"/>
    </row>
    <row r="57" spans="1:6" x14ac:dyDescent="0.2">
      <c r="A57" s="94"/>
      <c r="B57" s="184" t="s">
        <v>587</v>
      </c>
      <c r="C57" s="97"/>
      <c r="D57" s="185"/>
      <c r="E57" s="186"/>
      <c r="F57" s="102"/>
    </row>
    <row r="58" spans="1:6" x14ac:dyDescent="0.2">
      <c r="A58" s="94"/>
      <c r="B58" s="202"/>
      <c r="C58" s="97"/>
      <c r="D58" s="185"/>
      <c r="E58" s="186"/>
      <c r="F58" s="102"/>
    </row>
    <row r="59" spans="1:6" ht="15.75" x14ac:dyDescent="0.25">
      <c r="A59" s="287">
        <f>COUNT($A$6:A56)+1</f>
        <v>11</v>
      </c>
      <c r="B59" s="184" t="s">
        <v>385</v>
      </c>
      <c r="C59" s="323"/>
      <c r="D59" s="279"/>
      <c r="E59" s="449"/>
      <c r="F59" s="280"/>
    </row>
    <row r="60" spans="1:6" ht="25.5" x14ac:dyDescent="0.2">
      <c r="A60" s="94"/>
      <c r="B60" s="450" t="s">
        <v>586</v>
      </c>
      <c r="D60" s="93"/>
      <c r="E60" s="429"/>
      <c r="F60" s="446"/>
    </row>
    <row r="61" spans="1:6" ht="14.25" x14ac:dyDescent="0.2">
      <c r="A61" s="94"/>
      <c r="B61" s="451" t="s">
        <v>585</v>
      </c>
      <c r="C61" s="79">
        <v>8</v>
      </c>
      <c r="D61" s="428" t="s">
        <v>8</v>
      </c>
      <c r="E61" s="359"/>
      <c r="F61" s="429">
        <f>C61*E61</f>
        <v>0</v>
      </c>
    </row>
    <row r="62" spans="1:6" x14ac:dyDescent="0.2">
      <c r="A62" s="103"/>
      <c r="B62" s="203"/>
      <c r="C62" s="204"/>
      <c r="D62" s="193"/>
      <c r="E62" s="205"/>
      <c r="F62" s="87"/>
    </row>
    <row r="63" spans="1:6" x14ac:dyDescent="0.2">
      <c r="A63" s="94"/>
      <c r="D63" s="93"/>
      <c r="E63" s="429"/>
      <c r="F63" s="446"/>
    </row>
    <row r="64" spans="1:6" x14ac:dyDescent="0.2">
      <c r="A64" s="287">
        <f>COUNT($A$6:A61)+1</f>
        <v>12</v>
      </c>
      <c r="B64" s="372" t="s">
        <v>469</v>
      </c>
      <c r="D64" s="93"/>
      <c r="E64" s="429"/>
      <c r="F64" s="446"/>
    </row>
    <row r="65" spans="1:6" ht="25.5" x14ac:dyDescent="0.2">
      <c r="A65" s="94"/>
      <c r="B65" s="445" t="s">
        <v>584</v>
      </c>
      <c r="D65" s="93"/>
      <c r="E65" s="429"/>
      <c r="F65" s="446"/>
    </row>
    <row r="66" spans="1:6" x14ac:dyDescent="0.2">
      <c r="A66" s="94"/>
      <c r="B66" s="451" t="s">
        <v>583</v>
      </c>
      <c r="C66" s="79">
        <v>4</v>
      </c>
      <c r="D66" s="93" t="s">
        <v>1</v>
      </c>
      <c r="E66" s="359"/>
      <c r="F66" s="429">
        <f>C66*E66</f>
        <v>0</v>
      </c>
    </row>
    <row r="67" spans="1:6" x14ac:dyDescent="0.2">
      <c r="A67" s="94"/>
      <c r="B67" s="451" t="s">
        <v>583</v>
      </c>
      <c r="C67" s="79">
        <v>4</v>
      </c>
      <c r="D67" s="93" t="s">
        <v>1</v>
      </c>
      <c r="E67" s="359"/>
      <c r="F67" s="429">
        <f>C67*E67</f>
        <v>0</v>
      </c>
    </row>
    <row r="68" spans="1:6" x14ac:dyDescent="0.2">
      <c r="A68" s="103"/>
      <c r="B68" s="203"/>
      <c r="C68" s="204"/>
      <c r="D68" s="193"/>
      <c r="E68" s="205"/>
      <c r="F68" s="87"/>
    </row>
    <row r="69" spans="1:6" x14ac:dyDescent="0.2">
      <c r="A69" s="94"/>
      <c r="D69" s="93"/>
      <c r="E69" s="429"/>
      <c r="F69" s="446"/>
    </row>
    <row r="70" spans="1:6" x14ac:dyDescent="0.2">
      <c r="A70" s="287">
        <f>COUNT($A$6:A67)+1</f>
        <v>13</v>
      </c>
      <c r="B70" s="370" t="s">
        <v>472</v>
      </c>
      <c r="C70" s="452"/>
      <c r="D70" s="453"/>
      <c r="E70" s="429"/>
      <c r="F70" s="454"/>
    </row>
    <row r="71" spans="1:6" ht="38.25" x14ac:dyDescent="0.2">
      <c r="A71" s="94"/>
      <c r="B71" s="445" t="s">
        <v>582</v>
      </c>
      <c r="C71" s="435"/>
      <c r="D71" s="1"/>
      <c r="E71" s="362"/>
      <c r="F71" s="362"/>
    </row>
    <row r="72" spans="1:6" x14ac:dyDescent="0.2">
      <c r="A72" s="94"/>
      <c r="B72" s="436" t="s">
        <v>474</v>
      </c>
      <c r="C72" s="435">
        <v>8</v>
      </c>
      <c r="D72" s="1" t="s">
        <v>1</v>
      </c>
      <c r="E72" s="359"/>
      <c r="F72" s="429">
        <f>C72*E72</f>
        <v>0</v>
      </c>
    </row>
    <row r="73" spans="1:6" x14ac:dyDescent="0.2">
      <c r="A73" s="103"/>
      <c r="B73" s="203"/>
      <c r="C73" s="204"/>
      <c r="D73" s="193"/>
      <c r="E73" s="205"/>
      <c r="F73" s="87"/>
    </row>
    <row r="74" spans="1:6" x14ac:dyDescent="0.2">
      <c r="A74" s="94"/>
      <c r="B74" s="436"/>
      <c r="C74" s="435"/>
      <c r="D74" s="1"/>
      <c r="E74" s="429"/>
      <c r="F74" s="429"/>
    </row>
    <row r="75" spans="1:6" x14ac:dyDescent="0.2">
      <c r="A75" s="287">
        <f>COUNT($A$6:A72)+1</f>
        <v>14</v>
      </c>
      <c r="B75" s="372" t="s">
        <v>419</v>
      </c>
      <c r="D75" s="93"/>
      <c r="E75" s="429"/>
      <c r="F75" s="446"/>
    </row>
    <row r="76" spans="1:6" ht="38.25" x14ac:dyDescent="0.2">
      <c r="A76" s="94"/>
      <c r="B76" s="445" t="s">
        <v>418</v>
      </c>
      <c r="D76" s="93"/>
      <c r="E76" s="429"/>
      <c r="F76" s="446"/>
    </row>
    <row r="77" spans="1:6" x14ac:dyDescent="0.2">
      <c r="A77" s="94"/>
      <c r="B77" s="455" t="s">
        <v>417</v>
      </c>
      <c r="C77" s="79">
        <v>4</v>
      </c>
      <c r="D77" s="62" t="s">
        <v>1</v>
      </c>
      <c r="E77" s="360"/>
      <c r="F77" s="429">
        <f>C77*E77</f>
        <v>0</v>
      </c>
    </row>
    <row r="78" spans="1:6" x14ac:dyDescent="0.2">
      <c r="A78" s="103"/>
      <c r="B78" s="203"/>
      <c r="C78" s="204"/>
      <c r="D78" s="193"/>
      <c r="E78" s="205"/>
      <c r="F78" s="87"/>
    </row>
    <row r="79" spans="1:6" x14ac:dyDescent="0.2">
      <c r="A79" s="94"/>
      <c r="D79" s="93"/>
      <c r="E79" s="429"/>
      <c r="F79" s="446"/>
    </row>
    <row r="80" spans="1:6" x14ac:dyDescent="0.2">
      <c r="A80" s="287">
        <f>COUNT($A$6:A77)+1</f>
        <v>15</v>
      </c>
      <c r="B80" s="370" t="s">
        <v>398</v>
      </c>
      <c r="E80" s="430"/>
    </row>
    <row r="81" spans="1:6" x14ac:dyDescent="0.2">
      <c r="A81" s="94"/>
      <c r="B81" s="445" t="s">
        <v>398</v>
      </c>
      <c r="E81" s="430"/>
    </row>
    <row r="82" spans="1:6" x14ac:dyDescent="0.2">
      <c r="A82" s="94"/>
      <c r="B82" s="455" t="s">
        <v>581</v>
      </c>
      <c r="C82" s="79">
        <v>4</v>
      </c>
      <c r="D82" s="62" t="s">
        <v>1</v>
      </c>
      <c r="E82" s="360"/>
      <c r="F82" s="429">
        <f>C82*E82</f>
        <v>0</v>
      </c>
    </row>
    <row r="83" spans="1:6" x14ac:dyDescent="0.2">
      <c r="A83" s="103"/>
      <c r="B83" s="203"/>
      <c r="C83" s="204"/>
      <c r="D83" s="193"/>
      <c r="E83" s="205"/>
      <c r="F83" s="87"/>
    </row>
    <row r="84" spans="1:6" x14ac:dyDescent="0.2">
      <c r="A84" s="94"/>
      <c r="D84" s="93"/>
      <c r="E84" s="429"/>
      <c r="F84" s="446"/>
    </row>
    <row r="85" spans="1:6" x14ac:dyDescent="0.2">
      <c r="A85" s="287">
        <f>COUNT($A$6:A82)+1</f>
        <v>16</v>
      </c>
      <c r="B85" s="372" t="s">
        <v>450</v>
      </c>
      <c r="D85" s="93"/>
      <c r="E85" s="429"/>
      <c r="F85" s="446"/>
    </row>
    <row r="86" spans="1:6" x14ac:dyDescent="0.2">
      <c r="A86" s="94"/>
      <c r="B86" s="445" t="s">
        <v>451</v>
      </c>
      <c r="D86" s="93"/>
      <c r="E86" s="429"/>
      <c r="F86" s="446"/>
    </row>
    <row r="87" spans="1:6" x14ac:dyDescent="0.2">
      <c r="A87" s="94"/>
      <c r="B87" s="451" t="s">
        <v>580</v>
      </c>
      <c r="C87" s="79">
        <v>4</v>
      </c>
      <c r="D87" s="93" t="s">
        <v>1</v>
      </c>
      <c r="E87" s="359"/>
      <c r="F87" s="429">
        <f>C87*E87</f>
        <v>0</v>
      </c>
    </row>
    <row r="88" spans="1:6" x14ac:dyDescent="0.2">
      <c r="A88" s="103"/>
      <c r="B88" s="203"/>
      <c r="C88" s="204"/>
      <c r="D88" s="193"/>
      <c r="E88" s="205"/>
      <c r="F88" s="87"/>
    </row>
    <row r="89" spans="1:6" x14ac:dyDescent="0.2">
      <c r="A89" s="94"/>
      <c r="B89" s="451"/>
      <c r="D89" s="93"/>
      <c r="E89" s="429"/>
      <c r="F89" s="429"/>
    </row>
    <row r="90" spans="1:6" x14ac:dyDescent="0.2">
      <c r="A90" s="287">
        <f>COUNT($A$6:A87)+1</f>
        <v>17</v>
      </c>
      <c r="B90" s="370" t="s">
        <v>579</v>
      </c>
      <c r="D90" s="93"/>
      <c r="E90" s="429"/>
      <c r="F90" s="429"/>
    </row>
    <row r="91" spans="1:6" ht="38.25" x14ac:dyDescent="0.2">
      <c r="A91" s="94"/>
      <c r="B91" s="456" t="s">
        <v>578</v>
      </c>
      <c r="D91" s="93"/>
      <c r="E91" s="429"/>
      <c r="F91" s="429"/>
    </row>
    <row r="92" spans="1:6" x14ac:dyDescent="0.2">
      <c r="A92" s="94"/>
      <c r="B92" s="447" t="s">
        <v>577</v>
      </c>
      <c r="C92" s="435">
        <v>2</v>
      </c>
      <c r="D92" s="1" t="s">
        <v>1</v>
      </c>
      <c r="E92" s="45"/>
      <c r="F92" s="362">
        <f>+E92*C92</f>
        <v>0</v>
      </c>
    </row>
    <row r="93" spans="1:6" x14ac:dyDescent="0.2">
      <c r="A93" s="103"/>
      <c r="B93" s="203"/>
      <c r="C93" s="204"/>
      <c r="D93" s="193"/>
      <c r="E93" s="205"/>
      <c r="F93" s="87"/>
    </row>
    <row r="94" spans="1:6" x14ac:dyDescent="0.2">
      <c r="A94" s="94"/>
      <c r="D94" s="93"/>
      <c r="E94" s="429"/>
      <c r="F94" s="446"/>
    </row>
    <row r="95" spans="1:6" x14ac:dyDescent="0.2">
      <c r="A95" s="287">
        <f>COUNT($A$6:A92)+1</f>
        <v>18</v>
      </c>
      <c r="B95" s="457" t="s">
        <v>576</v>
      </c>
      <c r="C95" s="268"/>
      <c r="D95" s="268"/>
      <c r="E95" s="458"/>
      <c r="F95" s="459"/>
    </row>
    <row r="96" spans="1:6" x14ac:dyDescent="0.2">
      <c r="A96" s="94"/>
      <c r="B96" s="1" t="s">
        <v>575</v>
      </c>
      <c r="C96" s="268"/>
      <c r="D96" s="268"/>
      <c r="E96" s="460"/>
      <c r="F96" s="459"/>
    </row>
    <row r="97" spans="1:6" x14ac:dyDescent="0.2">
      <c r="A97" s="94"/>
      <c r="B97" s="1" t="s">
        <v>574</v>
      </c>
      <c r="C97" s="268"/>
      <c r="D97" s="268"/>
      <c r="E97" s="460"/>
      <c r="F97" s="459"/>
    </row>
    <row r="98" spans="1:6" x14ac:dyDescent="0.2">
      <c r="A98" s="94"/>
      <c r="B98" s="62" t="s">
        <v>573</v>
      </c>
      <c r="C98" s="79">
        <v>40</v>
      </c>
      <c r="D98" s="62" t="s">
        <v>15</v>
      </c>
      <c r="E98" s="359"/>
      <c r="F98" s="371">
        <f>C98*E98</f>
        <v>0</v>
      </c>
    </row>
    <row r="99" spans="1:6" x14ac:dyDescent="0.2">
      <c r="A99" s="94"/>
      <c r="B99" s="62" t="s">
        <v>572</v>
      </c>
      <c r="C99" s="79">
        <v>40</v>
      </c>
      <c r="D99" s="62" t="s">
        <v>15</v>
      </c>
      <c r="E99" s="359"/>
      <c r="F99" s="371">
        <f>C99*E99</f>
        <v>0</v>
      </c>
    </row>
    <row r="100" spans="1:6" x14ac:dyDescent="0.2">
      <c r="A100" s="94"/>
      <c r="B100" s="1" t="s">
        <v>571</v>
      </c>
      <c r="C100" s="268"/>
      <c r="D100" s="268"/>
      <c r="E100" s="430"/>
      <c r="F100" s="459"/>
    </row>
    <row r="101" spans="1:6" x14ac:dyDescent="0.2">
      <c r="A101" s="94"/>
      <c r="B101" s="1" t="s">
        <v>570</v>
      </c>
      <c r="C101" s="268"/>
      <c r="D101" s="268"/>
      <c r="E101" s="458"/>
      <c r="F101" s="459"/>
    </row>
    <row r="102" spans="1:6" x14ac:dyDescent="0.2">
      <c r="A102" s="103"/>
      <c r="B102" s="203"/>
      <c r="C102" s="204"/>
      <c r="D102" s="193"/>
      <c r="E102" s="205"/>
      <c r="F102" s="87"/>
    </row>
    <row r="103" spans="1:6" x14ac:dyDescent="0.2">
      <c r="A103" s="94"/>
      <c r="D103" s="93"/>
      <c r="E103" s="429"/>
      <c r="F103" s="446"/>
    </row>
    <row r="104" spans="1:6" x14ac:dyDescent="0.2">
      <c r="A104" s="287">
        <f>COUNT($A$6:A101)+1</f>
        <v>19</v>
      </c>
      <c r="B104" s="372" t="s">
        <v>209</v>
      </c>
      <c r="D104" s="93"/>
      <c r="E104" s="429"/>
      <c r="F104" s="446"/>
    </row>
    <row r="105" spans="1:6" ht="25.5" x14ac:dyDescent="0.2">
      <c r="A105" s="94"/>
      <c r="B105" s="445" t="s">
        <v>569</v>
      </c>
      <c r="D105" s="93"/>
      <c r="E105" s="429"/>
      <c r="F105" s="446"/>
    </row>
    <row r="106" spans="1:6" x14ac:dyDescent="0.2">
      <c r="A106" s="94"/>
      <c r="B106" s="451" t="s">
        <v>488</v>
      </c>
      <c r="C106" s="79">
        <v>4</v>
      </c>
      <c r="D106" s="93" t="s">
        <v>1</v>
      </c>
      <c r="E106" s="359"/>
      <c r="F106" s="429">
        <f>C106*E106</f>
        <v>0</v>
      </c>
    </row>
    <row r="107" spans="1:6" x14ac:dyDescent="0.2">
      <c r="A107" s="94"/>
      <c r="B107" s="451" t="s">
        <v>568</v>
      </c>
      <c r="C107" s="79">
        <v>4</v>
      </c>
      <c r="D107" s="93" t="s">
        <v>1</v>
      </c>
      <c r="E107" s="359"/>
      <c r="F107" s="429">
        <f>C107*E107</f>
        <v>0</v>
      </c>
    </row>
    <row r="108" spans="1:6" x14ac:dyDescent="0.2">
      <c r="A108" s="103"/>
      <c r="B108" s="203"/>
      <c r="C108" s="204"/>
      <c r="D108" s="193"/>
      <c r="E108" s="205"/>
      <c r="F108" s="87"/>
    </row>
    <row r="109" spans="1:6" x14ac:dyDescent="0.2">
      <c r="A109" s="94"/>
      <c r="D109" s="93"/>
      <c r="E109" s="429"/>
      <c r="F109" s="429"/>
    </row>
    <row r="110" spans="1:6" x14ac:dyDescent="0.2">
      <c r="A110" s="287">
        <f>COUNT($A$6:A108)+1</f>
        <v>20</v>
      </c>
      <c r="B110" s="370" t="s">
        <v>567</v>
      </c>
      <c r="C110" s="435"/>
      <c r="D110" s="1"/>
      <c r="E110" s="362"/>
      <c r="F110" s="362"/>
    </row>
    <row r="111" spans="1:6" ht="38.25" x14ac:dyDescent="0.2">
      <c r="A111" s="94"/>
      <c r="B111" s="369" t="s">
        <v>566</v>
      </c>
      <c r="C111" s="435"/>
      <c r="D111" s="1"/>
      <c r="E111" s="362"/>
      <c r="F111" s="362"/>
    </row>
    <row r="112" spans="1:6" ht="14.25" x14ac:dyDescent="0.2">
      <c r="A112" s="94"/>
      <c r="B112" s="447"/>
      <c r="C112" s="435">
        <v>8</v>
      </c>
      <c r="D112" s="428" t="s">
        <v>8</v>
      </c>
      <c r="E112" s="360"/>
      <c r="F112" s="362">
        <f>+E112*C112</f>
        <v>0</v>
      </c>
    </row>
    <row r="113" spans="1:6" x14ac:dyDescent="0.2">
      <c r="A113" s="103"/>
      <c r="B113" s="203"/>
      <c r="C113" s="204"/>
      <c r="D113" s="193"/>
      <c r="E113" s="205"/>
      <c r="F113" s="87"/>
    </row>
    <row r="114" spans="1:6" x14ac:dyDescent="0.2">
      <c r="A114" s="94"/>
      <c r="B114" s="202"/>
      <c r="C114" s="97"/>
      <c r="D114" s="185"/>
      <c r="E114" s="186"/>
      <c r="F114" s="102"/>
    </row>
    <row r="115" spans="1:6" x14ac:dyDescent="0.2">
      <c r="A115" s="287">
        <f>COUNT($A$6:A112)+1</f>
        <v>21</v>
      </c>
      <c r="B115" s="370" t="s">
        <v>565</v>
      </c>
      <c r="D115" s="93"/>
      <c r="E115" s="429"/>
      <c r="F115" s="429"/>
    </row>
    <row r="116" spans="1:6" ht="25.5" x14ac:dyDescent="0.2">
      <c r="A116" s="94"/>
      <c r="B116" s="369" t="s">
        <v>564</v>
      </c>
      <c r="D116" s="93"/>
      <c r="E116" s="429"/>
      <c r="F116" s="429"/>
    </row>
    <row r="117" spans="1:6" x14ac:dyDescent="0.2">
      <c r="A117" s="94"/>
      <c r="D117" s="439">
        <v>0.03</v>
      </c>
      <c r="E117" s="429"/>
      <c r="F117" s="429">
        <f>D117*(SUM(F61:F112))</f>
        <v>0</v>
      </c>
    </row>
    <row r="118" spans="1:6" x14ac:dyDescent="0.2">
      <c r="A118" s="94"/>
      <c r="B118" s="202"/>
      <c r="C118" s="97"/>
      <c r="D118" s="185"/>
      <c r="E118" s="186"/>
      <c r="F118" s="102"/>
    </row>
    <row r="119" spans="1:6" x14ac:dyDescent="0.2">
      <c r="A119" s="125"/>
      <c r="B119" s="21"/>
      <c r="C119" s="156"/>
      <c r="D119" s="182"/>
      <c r="E119" s="183"/>
      <c r="F119" s="129"/>
    </row>
    <row r="120" spans="1:6" x14ac:dyDescent="0.2">
      <c r="A120" s="287">
        <f>COUNT($A$6:A118)+1</f>
        <v>22</v>
      </c>
      <c r="B120" s="184" t="s">
        <v>217</v>
      </c>
      <c r="C120" s="97"/>
      <c r="D120" s="185"/>
      <c r="E120" s="186"/>
      <c r="F120" s="102"/>
    </row>
    <row r="121" spans="1:6" ht="38.25" x14ac:dyDescent="0.2">
      <c r="A121" s="94"/>
      <c r="B121" s="192" t="s">
        <v>218</v>
      </c>
      <c r="C121" s="97"/>
      <c r="D121" s="185"/>
      <c r="E121" s="186"/>
      <c r="F121" s="186"/>
    </row>
    <row r="122" spans="1:6" x14ac:dyDescent="0.2">
      <c r="A122" s="94"/>
      <c r="B122" s="202"/>
      <c r="C122" s="97"/>
      <c r="D122" s="206">
        <v>0.02</v>
      </c>
      <c r="E122" s="102"/>
      <c r="F122" s="102">
        <f>D122*(SUM(F6:F54))</f>
        <v>0</v>
      </c>
    </row>
    <row r="123" spans="1:6" x14ac:dyDescent="0.2">
      <c r="A123" s="103"/>
      <c r="B123" s="203"/>
      <c r="C123" s="204"/>
      <c r="D123" s="193"/>
      <c r="E123" s="87"/>
      <c r="F123" s="87"/>
    </row>
    <row r="124" spans="1:6" x14ac:dyDescent="0.2">
      <c r="A124" s="125"/>
      <c r="B124" s="21"/>
      <c r="C124" s="156"/>
      <c r="D124" s="182"/>
      <c r="E124" s="129"/>
      <c r="F124" s="129"/>
    </row>
    <row r="125" spans="1:6" x14ac:dyDescent="0.2">
      <c r="A125" s="287">
        <f>COUNT($A$6:A123)+1</f>
        <v>23</v>
      </c>
      <c r="B125" s="184" t="s">
        <v>414</v>
      </c>
      <c r="C125" s="97"/>
      <c r="D125" s="185"/>
      <c r="E125" s="102"/>
      <c r="F125" s="102"/>
    </row>
    <row r="126" spans="1:6" ht="38.25" x14ac:dyDescent="0.2">
      <c r="A126" s="94"/>
      <c r="B126" s="132" t="s">
        <v>415</v>
      </c>
      <c r="C126" s="97"/>
      <c r="D126" s="185"/>
      <c r="E126" s="186"/>
      <c r="F126" s="102"/>
    </row>
    <row r="127" spans="1:6" x14ac:dyDescent="0.2">
      <c r="A127" s="131"/>
      <c r="B127" s="202"/>
      <c r="C127" s="97"/>
      <c r="D127" s="206">
        <v>0.1</v>
      </c>
      <c r="E127" s="186"/>
      <c r="F127" s="102">
        <f>D127*(SUM(F6:F54))</f>
        <v>0</v>
      </c>
    </row>
    <row r="128" spans="1:6" x14ac:dyDescent="0.2">
      <c r="A128" s="163"/>
      <c r="B128" s="243" t="s">
        <v>347</v>
      </c>
      <c r="C128" s="244"/>
      <c r="D128" s="245"/>
      <c r="E128" s="164" t="s">
        <v>12</v>
      </c>
      <c r="F128" s="70">
        <f>SUM(F6:F127)</f>
        <v>0</v>
      </c>
    </row>
  </sheetData>
  <sheetProtection algorithmName="SHA-512" hashValue="vvvKo6uvdqh8ic6RG03P64afNuyLwBkDX9r6EjsW5aLEgp/1MAhsoyvLn6RPavE7VORS35cIl56AN+OYb+FG3g==" saltValue="tOAexiCj4Z9XSNLHfXT3L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2" manualBreakCount="2">
    <brk id="45" max="16383" man="1"/>
    <brk id="12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showGridLines="0" zoomScaleNormal="100" zoomScaleSheetLayoutView="100" workbookViewId="0">
      <selection activeCell="E9" sqref="E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132</v>
      </c>
      <c r="B3" s="36" t="s">
        <v>593</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1</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402</v>
      </c>
      <c r="C14" s="32">
        <v>2</v>
      </c>
      <c r="D14" s="185" t="s">
        <v>1</v>
      </c>
      <c r="E14" s="101"/>
      <c r="F14" s="102">
        <f>C14*E14</f>
        <v>0</v>
      </c>
    </row>
    <row r="15" spans="1:6" x14ac:dyDescent="0.2">
      <c r="A15" s="103"/>
      <c r="B15" s="190"/>
      <c r="C15" s="33"/>
      <c r="D15" s="193"/>
      <c r="E15" s="87"/>
      <c r="F15" s="87"/>
    </row>
    <row r="16" spans="1:6" x14ac:dyDescent="0.2">
      <c r="A16" s="125"/>
      <c r="B16" s="21"/>
      <c r="C16" s="107"/>
      <c r="D16" s="182"/>
      <c r="E16" s="129"/>
      <c r="F16" s="183"/>
    </row>
    <row r="17" spans="1:6" x14ac:dyDescent="0.2">
      <c r="A17" s="287">
        <f>COUNT($A$7:A16)+1</f>
        <v>3</v>
      </c>
      <c r="B17" s="184" t="s">
        <v>404</v>
      </c>
      <c r="C17" s="32"/>
      <c r="D17" s="185"/>
      <c r="E17" s="102"/>
      <c r="F17" s="186"/>
    </row>
    <row r="18" spans="1:6" ht="25.5" x14ac:dyDescent="0.2">
      <c r="A18" s="94"/>
      <c r="B18" s="192" t="s">
        <v>405</v>
      </c>
      <c r="C18" s="32"/>
      <c r="D18" s="185"/>
      <c r="E18" s="186"/>
      <c r="F18" s="186"/>
    </row>
    <row r="19" spans="1:6" x14ac:dyDescent="0.2">
      <c r="A19" s="94"/>
      <c r="B19" s="188" t="s">
        <v>588</v>
      </c>
      <c r="C19" s="32">
        <v>1</v>
      </c>
      <c r="D19" s="185" t="s">
        <v>1</v>
      </c>
      <c r="E19" s="101"/>
      <c r="F19" s="102">
        <f>C19*E19</f>
        <v>0</v>
      </c>
    </row>
    <row r="20" spans="1:6" x14ac:dyDescent="0.2">
      <c r="A20" s="103"/>
      <c r="B20" s="190"/>
      <c r="C20" s="33"/>
      <c r="D20" s="193"/>
      <c r="E20" s="87"/>
      <c r="F20" s="87"/>
    </row>
    <row r="21" spans="1:6" x14ac:dyDescent="0.2">
      <c r="A21" s="125"/>
      <c r="B21" s="285"/>
      <c r="C21" s="107"/>
      <c r="D21" s="182"/>
      <c r="E21" s="129"/>
      <c r="F21" s="129"/>
    </row>
    <row r="22" spans="1:6" x14ac:dyDescent="0.2">
      <c r="A22" s="287">
        <f>COUNT($A$7:A21)+1</f>
        <v>4</v>
      </c>
      <c r="B22" s="184" t="s">
        <v>419</v>
      </c>
      <c r="C22" s="32"/>
      <c r="D22" s="185"/>
      <c r="E22" s="186"/>
      <c r="F22" s="186"/>
    </row>
    <row r="23" spans="1:6" ht="38.25" x14ac:dyDescent="0.2">
      <c r="A23" s="94"/>
      <c r="B23" s="192" t="s">
        <v>418</v>
      </c>
      <c r="C23" s="32"/>
      <c r="D23" s="185"/>
      <c r="E23" s="186"/>
      <c r="F23" s="186"/>
    </row>
    <row r="24" spans="1:6" x14ac:dyDescent="0.2">
      <c r="A24" s="94"/>
      <c r="B24" s="188" t="s">
        <v>417</v>
      </c>
      <c r="C24" s="32">
        <v>1</v>
      </c>
      <c r="D24" s="185" t="s">
        <v>1</v>
      </c>
      <c r="E24" s="101"/>
      <c r="F24" s="102">
        <f>C24*E24</f>
        <v>0</v>
      </c>
    </row>
    <row r="25" spans="1:6" x14ac:dyDescent="0.2">
      <c r="A25" s="103"/>
      <c r="B25" s="190"/>
      <c r="C25" s="33"/>
      <c r="D25" s="193"/>
      <c r="E25" s="87"/>
      <c r="F25" s="87"/>
    </row>
    <row r="26" spans="1:6" x14ac:dyDescent="0.2">
      <c r="A26" s="125"/>
      <c r="B26" s="285"/>
      <c r="C26" s="107"/>
      <c r="D26" s="182"/>
      <c r="E26" s="129"/>
      <c r="F26" s="129"/>
    </row>
    <row r="27" spans="1:6" x14ac:dyDescent="0.2">
      <c r="A27" s="287">
        <f>COUNT($A$7:A26)+1</f>
        <v>5</v>
      </c>
      <c r="B27" s="184" t="s">
        <v>406</v>
      </c>
      <c r="C27" s="32"/>
      <c r="D27" s="185"/>
      <c r="E27" s="186"/>
      <c r="F27" s="186"/>
    </row>
    <row r="28" spans="1:6" ht="25.5" x14ac:dyDescent="0.2">
      <c r="A28" s="94"/>
      <c r="B28" s="192" t="s">
        <v>407</v>
      </c>
      <c r="C28" s="32"/>
      <c r="D28" s="185"/>
      <c r="E28" s="186"/>
      <c r="F28" s="186"/>
    </row>
    <row r="29" spans="1:6" x14ac:dyDescent="0.2">
      <c r="A29" s="94"/>
      <c r="B29" s="202" t="s">
        <v>408</v>
      </c>
      <c r="C29" s="32">
        <v>1</v>
      </c>
      <c r="D29" s="185" t="s">
        <v>1</v>
      </c>
      <c r="E29" s="101"/>
      <c r="F29" s="102">
        <f>C29*E29</f>
        <v>0</v>
      </c>
    </row>
    <row r="30" spans="1:6" x14ac:dyDescent="0.2">
      <c r="A30" s="103"/>
      <c r="B30" s="203"/>
      <c r="C30" s="33"/>
      <c r="D30" s="193"/>
      <c r="E30" s="87"/>
      <c r="F30" s="87"/>
    </row>
    <row r="31" spans="1:6" x14ac:dyDescent="0.2">
      <c r="A31" s="125"/>
      <c r="B31" s="21"/>
      <c r="C31" s="156"/>
      <c r="D31" s="182"/>
      <c r="E31" s="129"/>
      <c r="F31" s="129"/>
    </row>
    <row r="32" spans="1:6" x14ac:dyDescent="0.2">
      <c r="A32" s="287">
        <f>COUNT($A$7:A30)+1</f>
        <v>6</v>
      </c>
      <c r="B32" s="184" t="s">
        <v>214</v>
      </c>
      <c r="C32" s="97"/>
      <c r="D32" s="185"/>
      <c r="E32" s="186"/>
      <c r="F32" s="102"/>
    </row>
    <row r="33" spans="1:6" ht="25.5" x14ac:dyDescent="0.2">
      <c r="A33" s="94"/>
      <c r="B33" s="192" t="s">
        <v>178</v>
      </c>
      <c r="C33" s="97"/>
      <c r="D33" s="185"/>
      <c r="E33" s="186"/>
      <c r="F33" s="102"/>
    </row>
    <row r="34" spans="1:6" ht="14.25" x14ac:dyDescent="0.2">
      <c r="A34" s="94"/>
      <c r="B34" s="202"/>
      <c r="C34" s="97">
        <v>1</v>
      </c>
      <c r="D34" s="189" t="s">
        <v>8</v>
      </c>
      <c r="E34" s="101"/>
      <c r="F34" s="102">
        <f>C34*E34</f>
        <v>0</v>
      </c>
    </row>
    <row r="35" spans="1:6" x14ac:dyDescent="0.2">
      <c r="A35" s="103"/>
      <c r="B35" s="203"/>
      <c r="C35" s="204"/>
      <c r="D35" s="193"/>
      <c r="E35" s="205"/>
      <c r="F35" s="87"/>
    </row>
    <row r="36" spans="1:6" x14ac:dyDescent="0.2">
      <c r="A36" s="125"/>
      <c r="B36" s="21"/>
      <c r="C36" s="156"/>
      <c r="D36" s="182"/>
      <c r="E36" s="183"/>
      <c r="F36" s="129"/>
    </row>
    <row r="37" spans="1:6" x14ac:dyDescent="0.2">
      <c r="A37" s="287">
        <f>COUNT($A$7:A36)+1</f>
        <v>7</v>
      </c>
      <c r="B37" s="184" t="s">
        <v>215</v>
      </c>
      <c r="C37" s="97"/>
      <c r="D37" s="185"/>
      <c r="E37" s="186"/>
      <c r="F37" s="102"/>
    </row>
    <row r="38" spans="1:6" x14ac:dyDescent="0.2">
      <c r="A38" s="94"/>
      <c r="B38" s="192" t="s">
        <v>216</v>
      </c>
      <c r="C38" s="97"/>
      <c r="D38" s="185"/>
      <c r="E38" s="186"/>
      <c r="F38" s="186"/>
    </row>
    <row r="39" spans="1:6" x14ac:dyDescent="0.2">
      <c r="A39" s="94"/>
      <c r="B39" s="202"/>
      <c r="C39" s="97"/>
      <c r="D39" s="206">
        <v>0.02</v>
      </c>
      <c r="E39" s="102"/>
      <c r="F39" s="102">
        <f>D39*(SUM(F9:F34))</f>
        <v>0</v>
      </c>
    </row>
    <row r="40" spans="1:6" x14ac:dyDescent="0.2">
      <c r="A40" s="103"/>
      <c r="B40" s="203"/>
      <c r="C40" s="204"/>
      <c r="D40" s="193"/>
      <c r="E40" s="205"/>
      <c r="F40" s="87"/>
    </row>
    <row r="41" spans="1:6" x14ac:dyDescent="0.2">
      <c r="A41" s="125"/>
      <c r="B41" s="21"/>
      <c r="C41" s="156"/>
      <c r="D41" s="182"/>
      <c r="E41" s="129"/>
      <c r="F41" s="129"/>
    </row>
    <row r="42" spans="1:6" x14ac:dyDescent="0.2">
      <c r="A42" s="287">
        <f>COUNT($A$7:A40)+1</f>
        <v>8</v>
      </c>
      <c r="B42" s="184" t="s">
        <v>414</v>
      </c>
      <c r="C42" s="97"/>
      <c r="D42" s="185"/>
      <c r="E42" s="102"/>
      <c r="F42" s="102"/>
    </row>
    <row r="43" spans="1:6" ht="38.25" x14ac:dyDescent="0.2">
      <c r="A43" s="94"/>
      <c r="B43" s="132" t="s">
        <v>415</v>
      </c>
      <c r="C43" s="97"/>
      <c r="D43" s="185"/>
      <c r="E43" s="186"/>
      <c r="F43" s="102"/>
    </row>
    <row r="44" spans="1:6" x14ac:dyDescent="0.2">
      <c r="A44" s="131"/>
      <c r="B44" s="202"/>
      <c r="C44" s="97"/>
      <c r="D44" s="206">
        <v>0.1</v>
      </c>
      <c r="E44" s="186"/>
      <c r="F44" s="102">
        <f>D44*(SUM(F9:F34))</f>
        <v>0</v>
      </c>
    </row>
    <row r="45" spans="1:6" x14ac:dyDescent="0.2">
      <c r="A45" s="292"/>
      <c r="B45" s="203"/>
      <c r="C45" s="204"/>
      <c r="D45" s="193"/>
      <c r="E45" s="87"/>
      <c r="F45" s="87"/>
    </row>
    <row r="46" spans="1:6" x14ac:dyDescent="0.2">
      <c r="A46" s="163"/>
      <c r="B46" s="243" t="s">
        <v>347</v>
      </c>
      <c r="C46" s="244"/>
      <c r="D46" s="245"/>
      <c r="E46" s="164" t="s">
        <v>12</v>
      </c>
      <c r="F46" s="70">
        <f>SUM(F9:F45)</f>
        <v>0</v>
      </c>
    </row>
  </sheetData>
  <sheetProtection algorithmName="SHA-512" hashValue="o+yUHYt9czSpNFy0pX/uNncMcG4fwFA9NbG5aRDwP1YQoYnRF3g+Sdqxiw+8Jt71NywIcfDIGgxnD/QsTy5hbw==" saltValue="bEqypJcxtFnly1Gi/A1SA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topLeftCell="A4" zoomScaleNormal="100" zoomScaleSheetLayoutView="100" workbookViewId="0">
      <selection activeCell="L33" sqref="L33"/>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134</v>
      </c>
      <c r="B3" s="36" t="s">
        <v>594</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12</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402</v>
      </c>
      <c r="C14" s="32">
        <v>2</v>
      </c>
      <c r="D14" s="185" t="s">
        <v>1</v>
      </c>
      <c r="E14" s="101"/>
      <c r="F14" s="102">
        <f>C14*E14</f>
        <v>0</v>
      </c>
    </row>
    <row r="15" spans="1:6" x14ac:dyDescent="0.2">
      <c r="A15" s="103"/>
      <c r="B15" s="190"/>
      <c r="C15" s="33"/>
      <c r="D15" s="193"/>
      <c r="E15" s="87"/>
      <c r="F15" s="87"/>
    </row>
    <row r="16" spans="1:6" x14ac:dyDescent="0.2">
      <c r="A16" s="94"/>
      <c r="B16" s="188"/>
      <c r="C16" s="32"/>
      <c r="D16" s="185"/>
      <c r="E16" s="102"/>
      <c r="F16" s="102"/>
    </row>
    <row r="17" spans="1:6" x14ac:dyDescent="0.2">
      <c r="A17" s="287">
        <f>COUNT($A$7:A16)+1</f>
        <v>3</v>
      </c>
      <c r="B17" s="184" t="s">
        <v>397</v>
      </c>
      <c r="C17" s="32"/>
      <c r="D17" s="185"/>
      <c r="E17" s="102"/>
      <c r="F17" s="102"/>
    </row>
    <row r="18" spans="1:6" x14ac:dyDescent="0.2">
      <c r="A18" s="94"/>
      <c r="B18" s="192" t="s">
        <v>398</v>
      </c>
      <c r="C18" s="32"/>
      <c r="D18" s="185"/>
      <c r="E18" s="102"/>
      <c r="F18" s="102"/>
    </row>
    <row r="19" spans="1:6" x14ac:dyDescent="0.2">
      <c r="A19" s="94"/>
      <c r="B19" s="188" t="s">
        <v>399</v>
      </c>
      <c r="C19" s="32">
        <v>1</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COUNT($A$7:A21)+1</f>
        <v>4</v>
      </c>
      <c r="B22" s="184" t="s">
        <v>653</v>
      </c>
      <c r="C22" s="32"/>
      <c r="D22" s="185"/>
      <c r="E22" s="102"/>
      <c r="F22" s="102"/>
    </row>
    <row r="23" spans="1:6" x14ac:dyDescent="0.2">
      <c r="A23" s="94"/>
      <c r="B23" s="188" t="s">
        <v>654</v>
      </c>
      <c r="C23" s="32"/>
      <c r="D23" s="185"/>
      <c r="E23" s="102"/>
      <c r="F23" s="102"/>
    </row>
    <row r="24" spans="1:6" x14ac:dyDescent="0.2">
      <c r="A24" s="94"/>
      <c r="B24" s="188"/>
      <c r="C24" s="32">
        <v>1</v>
      </c>
      <c r="D24" s="185" t="s">
        <v>1</v>
      </c>
      <c r="E24" s="101"/>
      <c r="F24" s="102">
        <f>C24*E24</f>
        <v>0</v>
      </c>
    </row>
    <row r="25" spans="1:6" x14ac:dyDescent="0.2">
      <c r="A25" s="94"/>
      <c r="B25" s="188"/>
      <c r="C25" s="32"/>
      <c r="D25" s="185"/>
      <c r="E25" s="102"/>
      <c r="F25" s="102"/>
    </row>
    <row r="26" spans="1:6" x14ac:dyDescent="0.2">
      <c r="A26" s="125"/>
      <c r="B26" s="21"/>
      <c r="C26" s="107"/>
      <c r="D26" s="182"/>
      <c r="E26" s="129"/>
      <c r="F26" s="183"/>
    </row>
    <row r="27" spans="1:6" x14ac:dyDescent="0.2">
      <c r="A27" s="287">
        <f>COUNT($A$7:A26)+1</f>
        <v>5</v>
      </c>
      <c r="B27" s="184" t="s">
        <v>404</v>
      </c>
      <c r="C27" s="32"/>
      <c r="D27" s="185"/>
      <c r="E27" s="102"/>
      <c r="F27" s="186"/>
    </row>
    <row r="28" spans="1:6" ht="25.5" x14ac:dyDescent="0.2">
      <c r="A28" s="94"/>
      <c r="B28" s="192" t="s">
        <v>405</v>
      </c>
      <c r="C28" s="32"/>
      <c r="D28" s="185"/>
      <c r="E28" s="186"/>
      <c r="F28" s="186"/>
    </row>
    <row r="29" spans="1:6" x14ac:dyDescent="0.2">
      <c r="A29" s="94"/>
      <c r="B29" s="188" t="s">
        <v>588</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COUNT($A$7:A31)+1</f>
        <v>6</v>
      </c>
      <c r="B32" s="184" t="s">
        <v>419</v>
      </c>
      <c r="C32" s="32"/>
      <c r="D32" s="185"/>
      <c r="E32" s="186"/>
      <c r="F32" s="186"/>
    </row>
    <row r="33" spans="1:6" ht="38.25" x14ac:dyDescent="0.2">
      <c r="A33" s="94"/>
      <c r="B33" s="192" t="s">
        <v>418</v>
      </c>
      <c r="C33" s="32"/>
      <c r="D33" s="185"/>
      <c r="E33" s="186"/>
      <c r="F33" s="186"/>
    </row>
    <row r="34" spans="1:6" x14ac:dyDescent="0.2">
      <c r="A34" s="94"/>
      <c r="B34" s="188" t="s">
        <v>417</v>
      </c>
      <c r="C34" s="32">
        <v>1</v>
      </c>
      <c r="D34" s="185" t="s">
        <v>1</v>
      </c>
      <c r="E34" s="101"/>
      <c r="F34" s="102">
        <f>C34*E34</f>
        <v>0</v>
      </c>
    </row>
    <row r="35" spans="1:6" x14ac:dyDescent="0.2">
      <c r="A35" s="103"/>
      <c r="B35" s="190"/>
      <c r="C35" s="33"/>
      <c r="D35" s="193"/>
      <c r="E35" s="87"/>
      <c r="F35" s="87"/>
    </row>
    <row r="36" spans="1:6" x14ac:dyDescent="0.2">
      <c r="A36" s="125"/>
      <c r="B36" s="285"/>
      <c r="C36" s="107"/>
      <c r="D36" s="182"/>
      <c r="E36" s="129"/>
      <c r="F36" s="129"/>
    </row>
    <row r="37" spans="1:6" x14ac:dyDescent="0.2">
      <c r="A37" s="287">
        <f>COUNT($A$7:A36)+1</f>
        <v>7</v>
      </c>
      <c r="B37" s="184" t="s">
        <v>406</v>
      </c>
      <c r="C37" s="32"/>
      <c r="D37" s="185"/>
      <c r="E37" s="186"/>
      <c r="F37" s="186"/>
    </row>
    <row r="38" spans="1:6" ht="25.5" x14ac:dyDescent="0.2">
      <c r="A38" s="94"/>
      <c r="B38" s="192" t="s">
        <v>407</v>
      </c>
      <c r="C38" s="32"/>
      <c r="D38" s="185"/>
      <c r="E38" s="186"/>
      <c r="F38" s="186"/>
    </row>
    <row r="39" spans="1:6" x14ac:dyDescent="0.2">
      <c r="A39" s="94"/>
      <c r="B39" s="202" t="s">
        <v>408</v>
      </c>
      <c r="C39" s="32">
        <v>1</v>
      </c>
      <c r="D39" s="185" t="s">
        <v>1</v>
      </c>
      <c r="E39" s="101"/>
      <c r="F39" s="102">
        <f>C39*E39</f>
        <v>0</v>
      </c>
    </row>
    <row r="40" spans="1:6" x14ac:dyDescent="0.2">
      <c r="A40" s="103"/>
      <c r="B40" s="203"/>
      <c r="C40" s="33"/>
      <c r="D40" s="193"/>
      <c r="E40" s="87"/>
      <c r="F40" s="87"/>
    </row>
    <row r="41" spans="1:6" x14ac:dyDescent="0.2">
      <c r="A41" s="125"/>
      <c r="B41" s="21"/>
      <c r="C41" s="156"/>
      <c r="D41" s="182"/>
      <c r="E41" s="129"/>
      <c r="F41" s="129"/>
    </row>
    <row r="42" spans="1:6" x14ac:dyDescent="0.2">
      <c r="A42" s="287">
        <f>COUNT($A$7:A40)+1</f>
        <v>8</v>
      </c>
      <c r="B42" s="184" t="s">
        <v>214</v>
      </c>
      <c r="C42" s="97"/>
      <c r="D42" s="185"/>
      <c r="E42" s="186"/>
      <c r="F42" s="102"/>
    </row>
    <row r="43" spans="1:6" ht="25.5" x14ac:dyDescent="0.2">
      <c r="A43" s="94"/>
      <c r="B43" s="192" t="s">
        <v>178</v>
      </c>
      <c r="C43" s="97"/>
      <c r="D43" s="185"/>
      <c r="E43" s="186"/>
      <c r="F43" s="102"/>
    </row>
    <row r="44" spans="1:6" ht="14.25" x14ac:dyDescent="0.2">
      <c r="A44" s="94"/>
      <c r="B44" s="202"/>
      <c r="C44" s="97">
        <v>12</v>
      </c>
      <c r="D44" s="189" t="s">
        <v>8</v>
      </c>
      <c r="E44" s="101"/>
      <c r="F44" s="102">
        <f>C44*E44</f>
        <v>0</v>
      </c>
    </row>
    <row r="45" spans="1:6" x14ac:dyDescent="0.2">
      <c r="A45" s="103"/>
      <c r="B45" s="203"/>
      <c r="C45" s="204"/>
      <c r="D45" s="193"/>
      <c r="E45" s="205"/>
      <c r="F45" s="87"/>
    </row>
    <row r="46" spans="1:6" x14ac:dyDescent="0.2">
      <c r="A46" s="125"/>
      <c r="B46" s="21"/>
      <c r="C46" s="156"/>
      <c r="D46" s="182"/>
      <c r="E46" s="129"/>
      <c r="F46" s="129"/>
    </row>
    <row r="47" spans="1:6" x14ac:dyDescent="0.2">
      <c r="A47" s="287">
        <f>COUNT($A$7:A45)+1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D49*(SUM(F9:F44))</f>
        <v>0</v>
      </c>
    </row>
    <row r="50" spans="1:6" x14ac:dyDescent="0.2">
      <c r="A50" s="292"/>
      <c r="B50" s="203"/>
      <c r="C50" s="204"/>
      <c r="D50" s="193"/>
      <c r="E50" s="87"/>
      <c r="F50" s="87"/>
    </row>
    <row r="51" spans="1:6" x14ac:dyDescent="0.2">
      <c r="A51" s="163"/>
      <c r="B51" s="243" t="s">
        <v>347</v>
      </c>
      <c r="C51" s="244"/>
      <c r="D51" s="245"/>
      <c r="E51" s="164" t="s">
        <v>12</v>
      </c>
      <c r="F51" s="70">
        <f>SUM(F9:F50)</f>
        <v>0</v>
      </c>
    </row>
  </sheetData>
  <sheetProtection algorithmName="SHA-512" hashValue="mwr3Bjl1y60wbCGYxdFxexwYAUeWuqCKf8NR+kGL1nvrWm3jdDKUIJ6eNl6rYm9q4Gx3huFWD1XJ8acdf3WVoQ==" saltValue="FGCpTSEbk3XCCnJDSVtKc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showGridLines="0" topLeftCell="A10" zoomScaleNormal="100" zoomScaleSheetLayoutView="85" workbookViewId="0">
      <selection activeCell="L43" sqref="L43"/>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136</v>
      </c>
      <c r="B3" s="36" t="s">
        <v>595</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3</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402</v>
      </c>
      <c r="C14" s="32">
        <v>2</v>
      </c>
      <c r="D14" s="185" t="s">
        <v>1</v>
      </c>
      <c r="E14" s="101"/>
      <c r="F14" s="102">
        <f>C14*E14</f>
        <v>0</v>
      </c>
    </row>
    <row r="15" spans="1:6" x14ac:dyDescent="0.2">
      <c r="A15" s="103"/>
      <c r="B15" s="190"/>
      <c r="C15" s="33"/>
      <c r="D15" s="193"/>
      <c r="E15" s="87"/>
      <c r="F15" s="87"/>
    </row>
    <row r="16" spans="1:6" x14ac:dyDescent="0.2">
      <c r="A16" s="94"/>
      <c r="B16" s="188"/>
      <c r="C16" s="32"/>
      <c r="D16" s="185"/>
      <c r="E16" s="102"/>
      <c r="F16" s="102"/>
    </row>
    <row r="17" spans="1:6" x14ac:dyDescent="0.2">
      <c r="A17" s="287">
        <f>COUNT($A$7:A16)+1</f>
        <v>3</v>
      </c>
      <c r="B17" s="184" t="s">
        <v>655</v>
      </c>
      <c r="C17" s="32"/>
      <c r="D17" s="185"/>
      <c r="E17" s="102"/>
      <c r="F17" s="102"/>
    </row>
    <row r="18" spans="1:6" x14ac:dyDescent="0.2">
      <c r="A18" s="94"/>
      <c r="B18" s="202" t="s">
        <v>656</v>
      </c>
      <c r="C18" s="32"/>
      <c r="D18" s="185"/>
      <c r="E18" s="102"/>
      <c r="F18" s="102"/>
    </row>
    <row r="19" spans="1:6" x14ac:dyDescent="0.2">
      <c r="A19" s="94"/>
      <c r="B19" s="188"/>
      <c r="C19" s="32">
        <v>1</v>
      </c>
      <c r="D19" s="185" t="s">
        <v>1</v>
      </c>
      <c r="E19" s="101"/>
      <c r="F19" s="102">
        <f>C19*E19</f>
        <v>0</v>
      </c>
    </row>
    <row r="20" spans="1:6" x14ac:dyDescent="0.2">
      <c r="A20" s="94"/>
      <c r="B20" s="188"/>
      <c r="C20" s="32"/>
      <c r="D20" s="185"/>
      <c r="E20" s="102"/>
      <c r="F20" s="102"/>
    </row>
    <row r="21" spans="1:6" x14ac:dyDescent="0.2">
      <c r="A21" s="125"/>
      <c r="B21" s="21"/>
      <c r="C21" s="107"/>
      <c r="D21" s="182"/>
      <c r="E21" s="129"/>
      <c r="F21" s="183"/>
    </row>
    <row r="22" spans="1:6" x14ac:dyDescent="0.2">
      <c r="A22" s="287">
        <f>COUNT($A$7:A21)+1</f>
        <v>4</v>
      </c>
      <c r="B22" s="184" t="s">
        <v>404</v>
      </c>
      <c r="C22" s="32"/>
      <c r="D22" s="185"/>
      <c r="E22" s="102"/>
      <c r="F22" s="186"/>
    </row>
    <row r="23" spans="1:6" ht="25.5" x14ac:dyDescent="0.2">
      <c r="A23" s="94"/>
      <c r="B23" s="192" t="s">
        <v>405</v>
      </c>
      <c r="C23" s="32"/>
      <c r="D23" s="185"/>
      <c r="E23" s="186"/>
      <c r="F23" s="186"/>
    </row>
    <row r="24" spans="1:6" x14ac:dyDescent="0.2">
      <c r="A24" s="94"/>
      <c r="B24" s="188" t="s">
        <v>588</v>
      </c>
      <c r="C24" s="32">
        <v>1</v>
      </c>
      <c r="D24" s="185" t="s">
        <v>1</v>
      </c>
      <c r="E24" s="101"/>
      <c r="F24" s="102">
        <f>C24*E24</f>
        <v>0</v>
      </c>
    </row>
    <row r="25" spans="1:6" x14ac:dyDescent="0.2">
      <c r="A25" s="103"/>
      <c r="B25" s="190"/>
      <c r="C25" s="33"/>
      <c r="D25" s="193"/>
      <c r="E25" s="87"/>
      <c r="F25" s="87"/>
    </row>
    <row r="26" spans="1:6" x14ac:dyDescent="0.2">
      <c r="A26" s="125"/>
      <c r="B26" s="285"/>
      <c r="C26" s="107"/>
      <c r="D26" s="182"/>
      <c r="E26" s="129"/>
      <c r="F26" s="129"/>
    </row>
    <row r="27" spans="1:6" x14ac:dyDescent="0.2">
      <c r="A27" s="287">
        <f>COUNT($A$7:A26)+1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COUNT($A$7:A31)+1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COUNT($A$7:A35)+1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3</v>
      </c>
      <c r="D39" s="189" t="s">
        <v>8</v>
      </c>
      <c r="E39" s="101"/>
      <c r="F39" s="102">
        <f>C39*E39</f>
        <v>0</v>
      </c>
    </row>
    <row r="40" spans="1:6" x14ac:dyDescent="0.2">
      <c r="A40" s="103"/>
      <c r="B40" s="203"/>
      <c r="C40" s="204"/>
      <c r="D40" s="193"/>
      <c r="E40" s="205"/>
      <c r="F40" s="87"/>
    </row>
    <row r="41" spans="1:6" x14ac:dyDescent="0.2">
      <c r="A41" s="125"/>
      <c r="B41" s="21"/>
      <c r="C41" s="156"/>
      <c r="D41" s="182"/>
      <c r="E41" s="129"/>
      <c r="F41" s="129"/>
    </row>
    <row r="42" spans="1:6" x14ac:dyDescent="0.2">
      <c r="A42" s="287">
        <f>COUNT($A$7:A40)+1</f>
        <v>8</v>
      </c>
      <c r="B42" s="184" t="s">
        <v>414</v>
      </c>
      <c r="C42" s="97"/>
      <c r="D42" s="185"/>
      <c r="E42" s="102"/>
      <c r="F42" s="102"/>
    </row>
    <row r="43" spans="1:6" ht="38.25" x14ac:dyDescent="0.2">
      <c r="A43" s="94"/>
      <c r="B43" s="132" t="s">
        <v>415</v>
      </c>
      <c r="C43" s="97"/>
      <c r="D43" s="185"/>
      <c r="E43" s="186"/>
      <c r="F43" s="102"/>
    </row>
    <row r="44" spans="1:6" x14ac:dyDescent="0.2">
      <c r="A44" s="131"/>
      <c r="B44" s="202"/>
      <c r="C44" s="97"/>
      <c r="D44" s="206">
        <v>0.1</v>
      </c>
      <c r="E44" s="186"/>
      <c r="F44" s="102">
        <f>D44*(SUM(F9:F39))</f>
        <v>0</v>
      </c>
    </row>
    <row r="45" spans="1:6" x14ac:dyDescent="0.2">
      <c r="A45" s="292"/>
      <c r="B45" s="203"/>
      <c r="C45" s="204"/>
      <c r="D45" s="193"/>
      <c r="E45" s="87"/>
      <c r="F45" s="87"/>
    </row>
    <row r="46" spans="1:6" x14ac:dyDescent="0.2">
      <c r="A46" s="163"/>
      <c r="B46" s="243" t="s">
        <v>347</v>
      </c>
      <c r="C46" s="244"/>
      <c r="D46" s="245"/>
      <c r="E46" s="164" t="s">
        <v>12</v>
      </c>
      <c r="F46" s="70">
        <f>SUM(F9:F45)</f>
        <v>0</v>
      </c>
    </row>
  </sheetData>
  <sheetProtection algorithmName="SHA-512" hashValue="3iknBqHUIjruOotHyNXGzqPee1u8Ae9ykQ5uwST3f4yJw5oLilNqkNwwOYOxL4gBah51OB7oxeXc6wPVxXc/Ig==" saltValue="B9lNRpa8sKKr4IqtkydS7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10" zoomScaleNormal="100" zoomScaleSheetLayoutView="100" workbookViewId="0">
      <selection activeCell="E28" sqref="E28"/>
    </sheetView>
  </sheetViews>
  <sheetFormatPr defaultColWidth="9.140625" defaultRowHeight="12.75" x14ac:dyDescent="0.2"/>
  <cols>
    <col min="1" max="1" width="5.7109375" style="15" customWidth="1"/>
    <col min="2" max="2" width="50.7109375" style="40" customWidth="1"/>
    <col min="3" max="3" width="7.7109375" style="18" customWidth="1"/>
    <col min="4" max="4" width="4.7109375" style="19" customWidth="1"/>
    <col min="5" max="5" width="11.7109375" style="17" customWidth="1"/>
    <col min="6" max="6" width="12.7109375" style="18" customWidth="1"/>
    <col min="7" max="16384" width="9.140625" style="19"/>
  </cols>
  <sheetData>
    <row r="1" spans="1:6" x14ac:dyDescent="0.2">
      <c r="A1" s="14"/>
      <c r="B1" s="36"/>
      <c r="C1" s="15"/>
      <c r="D1" s="16"/>
    </row>
    <row r="2" spans="1:6" x14ac:dyDescent="0.2">
      <c r="A2" s="14" t="s">
        <v>93</v>
      </c>
      <c r="B2" s="36" t="s">
        <v>24</v>
      </c>
      <c r="C2" s="15"/>
      <c r="D2" s="16"/>
    </row>
    <row r="3" spans="1:6" x14ac:dyDescent="0.2">
      <c r="A3" s="14" t="s">
        <v>94</v>
      </c>
      <c r="B3" s="36" t="s">
        <v>96</v>
      </c>
      <c r="C3" s="15"/>
      <c r="D3" s="16"/>
    </row>
    <row r="4" spans="1:6" x14ac:dyDescent="0.2">
      <c r="A4" s="14"/>
      <c r="B4" s="36" t="s">
        <v>121</v>
      </c>
      <c r="C4" s="15"/>
      <c r="D4" s="16"/>
    </row>
    <row r="5" spans="1:6" ht="76.5" x14ac:dyDescent="0.2">
      <c r="A5" s="46" t="s">
        <v>0</v>
      </c>
      <c r="B5" s="47" t="s">
        <v>7</v>
      </c>
      <c r="C5" s="48" t="s">
        <v>5</v>
      </c>
      <c r="D5" s="48" t="s">
        <v>6</v>
      </c>
      <c r="E5" s="49" t="s">
        <v>9</v>
      </c>
      <c r="F5" s="49" t="s">
        <v>10</v>
      </c>
    </row>
    <row r="6" spans="1:6" s="385" customFormat="1" x14ac:dyDescent="0.2">
      <c r="A6" s="41"/>
      <c r="B6" s="37"/>
      <c r="C6" s="20"/>
      <c r="D6" s="21"/>
      <c r="E6" s="22"/>
      <c r="F6" s="20"/>
    </row>
    <row r="7" spans="1:6" s="385" customFormat="1" x14ac:dyDescent="0.2">
      <c r="A7" s="42">
        <f>COUNT($A$6:A6)+1</f>
        <v>1</v>
      </c>
      <c r="B7" s="25" t="s">
        <v>56</v>
      </c>
      <c r="C7" s="24"/>
      <c r="D7" s="9"/>
      <c r="E7" s="23"/>
      <c r="F7" s="23"/>
    </row>
    <row r="8" spans="1:6" s="385" customFormat="1" ht="38.25" x14ac:dyDescent="0.2">
      <c r="A8" s="42"/>
      <c r="B8" s="26" t="s">
        <v>57</v>
      </c>
      <c r="C8" s="32"/>
      <c r="D8" s="9"/>
      <c r="E8" s="23"/>
      <c r="F8" s="23"/>
    </row>
    <row r="9" spans="1:6" s="385" customFormat="1" x14ac:dyDescent="0.2">
      <c r="A9" s="391"/>
      <c r="B9" s="387" t="s">
        <v>29</v>
      </c>
      <c r="C9" s="388"/>
      <c r="D9" s="388"/>
      <c r="E9" s="389"/>
      <c r="F9" s="389"/>
    </row>
    <row r="10" spans="1:6" s="385" customFormat="1" ht="14.25" x14ac:dyDescent="0.2">
      <c r="A10" s="42"/>
      <c r="B10" s="26" t="s">
        <v>59</v>
      </c>
      <c r="C10" s="32">
        <v>20</v>
      </c>
      <c r="D10" s="9" t="s">
        <v>8</v>
      </c>
      <c r="E10" s="31"/>
      <c r="F10" s="23">
        <f t="shared" ref="F10" si="0">C10*E10</f>
        <v>0</v>
      </c>
    </row>
    <row r="11" spans="1:6" s="385" customFormat="1" x14ac:dyDescent="0.2">
      <c r="A11" s="43"/>
      <c r="B11" s="38"/>
      <c r="C11" s="33"/>
      <c r="D11" s="34"/>
      <c r="E11" s="35"/>
      <c r="F11" s="35"/>
    </row>
    <row r="12" spans="1:6" s="385" customFormat="1" x14ac:dyDescent="0.2">
      <c r="A12" s="41"/>
      <c r="B12" s="37"/>
      <c r="C12" s="20"/>
      <c r="D12" s="21"/>
      <c r="E12" s="22"/>
      <c r="F12" s="20"/>
    </row>
    <row r="13" spans="1:6" s="385" customFormat="1" x14ac:dyDescent="0.2">
      <c r="A13" s="42">
        <f>COUNT($A$6:A12)+1</f>
        <v>2</v>
      </c>
      <c r="B13" s="25" t="s">
        <v>60</v>
      </c>
      <c r="C13" s="24"/>
      <c r="D13" s="9"/>
      <c r="E13" s="23"/>
      <c r="F13" s="23"/>
    </row>
    <row r="14" spans="1:6" s="385" customFormat="1" ht="38.25" x14ac:dyDescent="0.2">
      <c r="A14" s="42"/>
      <c r="B14" s="26" t="s">
        <v>61</v>
      </c>
      <c r="C14" s="32"/>
      <c r="D14" s="9"/>
      <c r="E14" s="23"/>
      <c r="F14" s="23"/>
    </row>
    <row r="15" spans="1:6" s="385" customFormat="1" x14ac:dyDescent="0.2">
      <c r="A15" s="395"/>
      <c r="B15" s="387" t="s">
        <v>33</v>
      </c>
      <c r="C15" s="388"/>
      <c r="D15" s="388"/>
      <c r="E15" s="389"/>
      <c r="F15" s="389"/>
    </row>
    <row r="16" spans="1:6" s="385" customFormat="1" x14ac:dyDescent="0.2">
      <c r="A16" s="42"/>
      <c r="B16" s="26" t="s">
        <v>63</v>
      </c>
      <c r="C16" s="32">
        <v>6</v>
      </c>
      <c r="D16" s="9" t="s">
        <v>1</v>
      </c>
      <c r="E16" s="31"/>
      <c r="F16" s="23">
        <f t="shared" ref="F16" si="1">C16*E16</f>
        <v>0</v>
      </c>
    </row>
    <row r="17" spans="1:6" s="385" customFormat="1" x14ac:dyDescent="0.2">
      <c r="A17" s="43"/>
      <c r="B17" s="38"/>
      <c r="C17" s="33"/>
      <c r="D17" s="34"/>
      <c r="E17" s="35"/>
      <c r="F17" s="35"/>
    </row>
    <row r="18" spans="1:6" s="385" customFormat="1" x14ac:dyDescent="0.2">
      <c r="A18" s="41"/>
      <c r="B18" s="37"/>
      <c r="C18" s="20"/>
      <c r="D18" s="21"/>
      <c r="E18" s="22"/>
      <c r="F18" s="20"/>
    </row>
    <row r="19" spans="1:6" s="385" customFormat="1" x14ac:dyDescent="0.2">
      <c r="A19" s="42">
        <f>COUNT($A$6:A18)+1</f>
        <v>3</v>
      </c>
      <c r="B19" s="25" t="s">
        <v>66</v>
      </c>
      <c r="C19" s="24"/>
      <c r="D19" s="9"/>
      <c r="E19" s="23"/>
      <c r="F19" s="23"/>
    </row>
    <row r="20" spans="1:6" s="385" customFormat="1" ht="25.5" x14ac:dyDescent="0.2">
      <c r="A20" s="42"/>
      <c r="B20" s="26" t="s">
        <v>67</v>
      </c>
      <c r="C20" s="32"/>
      <c r="D20" s="9"/>
      <c r="E20" s="23"/>
      <c r="F20" s="23"/>
    </row>
    <row r="21" spans="1:6" s="385" customFormat="1" x14ac:dyDescent="0.2">
      <c r="A21" s="391"/>
      <c r="B21" s="393"/>
      <c r="C21" s="388"/>
      <c r="D21" s="388"/>
      <c r="E21" s="389"/>
      <c r="F21" s="389"/>
    </row>
    <row r="22" spans="1:6" s="385" customFormat="1" x14ac:dyDescent="0.2">
      <c r="A22" s="42"/>
      <c r="B22" s="26" t="s">
        <v>99</v>
      </c>
      <c r="C22" s="32">
        <v>2</v>
      </c>
      <c r="D22" s="9" t="s">
        <v>1</v>
      </c>
      <c r="E22" s="31"/>
      <c r="F22" s="23">
        <f>C22*E22</f>
        <v>0</v>
      </c>
    </row>
    <row r="23" spans="1:6" s="385" customFormat="1" x14ac:dyDescent="0.2">
      <c r="A23" s="43"/>
      <c r="B23" s="38"/>
      <c r="C23" s="33"/>
      <c r="D23" s="34"/>
      <c r="E23" s="35"/>
      <c r="F23" s="35"/>
    </row>
    <row r="24" spans="1:6" s="385" customFormat="1" x14ac:dyDescent="0.2">
      <c r="A24" s="41"/>
      <c r="B24" s="37"/>
      <c r="C24" s="20"/>
      <c r="D24" s="21"/>
      <c r="E24" s="22"/>
      <c r="F24" s="20"/>
    </row>
    <row r="25" spans="1:6" s="385" customFormat="1" x14ac:dyDescent="0.2">
      <c r="A25" s="42">
        <f>COUNT($A$3:A24)+1</f>
        <v>4</v>
      </c>
      <c r="B25" s="25" t="s">
        <v>70</v>
      </c>
      <c r="C25" s="24"/>
      <c r="D25" s="9"/>
      <c r="E25" s="23"/>
      <c r="F25" s="23"/>
    </row>
    <row r="26" spans="1:6" s="385" customFormat="1" ht="25.5" x14ac:dyDescent="0.2">
      <c r="A26" s="42"/>
      <c r="B26" s="26" t="s">
        <v>71</v>
      </c>
      <c r="C26" s="32"/>
      <c r="D26" s="9"/>
      <c r="E26" s="23"/>
      <c r="F26" s="23"/>
    </row>
    <row r="27" spans="1:6" s="385" customFormat="1" x14ac:dyDescent="0.2">
      <c r="A27" s="397"/>
      <c r="B27" s="387" t="s">
        <v>33</v>
      </c>
      <c r="C27" s="388"/>
      <c r="D27" s="388"/>
      <c r="E27" s="389"/>
      <c r="F27" s="389"/>
    </row>
    <row r="28" spans="1:6" s="385" customFormat="1" x14ac:dyDescent="0.2">
      <c r="A28" s="42"/>
      <c r="B28" s="26" t="s">
        <v>72</v>
      </c>
      <c r="C28" s="32">
        <v>4</v>
      </c>
      <c r="D28" s="9" t="s">
        <v>1</v>
      </c>
      <c r="E28" s="31"/>
      <c r="F28" s="23">
        <f t="shared" ref="F28" si="2">C28*E28</f>
        <v>0</v>
      </c>
    </row>
    <row r="29" spans="1:6" s="385" customFormat="1" x14ac:dyDescent="0.2">
      <c r="A29" s="43"/>
      <c r="B29" s="38"/>
      <c r="C29" s="33"/>
      <c r="D29" s="34"/>
      <c r="E29" s="35"/>
      <c r="F29" s="35"/>
    </row>
    <row r="30" spans="1:6" s="385" customFormat="1" x14ac:dyDescent="0.2">
      <c r="A30" s="41"/>
      <c r="B30" s="37"/>
      <c r="C30" s="20"/>
      <c r="D30" s="21"/>
      <c r="E30" s="22"/>
      <c r="F30" s="20"/>
    </row>
    <row r="31" spans="1:6" s="385" customFormat="1" ht="18.75" customHeight="1" x14ac:dyDescent="0.2">
      <c r="A31" s="42">
        <f>COUNT($A$5:A30)+1</f>
        <v>5</v>
      </c>
      <c r="B31" s="25" t="s">
        <v>100</v>
      </c>
      <c r="C31" s="24"/>
      <c r="D31" s="9"/>
      <c r="E31" s="23"/>
      <c r="F31" s="23"/>
    </row>
    <row r="32" spans="1:6" s="385" customFormat="1" ht="25.5" x14ac:dyDescent="0.2">
      <c r="A32" s="42"/>
      <c r="B32" s="26" t="s">
        <v>101</v>
      </c>
      <c r="C32" s="32"/>
      <c r="D32" s="9"/>
      <c r="E32" s="23"/>
      <c r="F32" s="23"/>
    </row>
    <row r="33" spans="1:6" s="385" customFormat="1" x14ac:dyDescent="0.2">
      <c r="A33" s="42"/>
      <c r="B33" s="26" t="s">
        <v>55</v>
      </c>
      <c r="C33" s="32">
        <v>1</v>
      </c>
      <c r="D33" s="9" t="s">
        <v>23</v>
      </c>
      <c r="E33" s="31"/>
      <c r="F33" s="23">
        <f>C33*E33</f>
        <v>0</v>
      </c>
    </row>
    <row r="34" spans="1:6" s="385" customFormat="1" x14ac:dyDescent="0.2">
      <c r="A34" s="43"/>
      <c r="B34" s="38"/>
      <c r="C34" s="33"/>
      <c r="D34" s="34"/>
      <c r="E34" s="35"/>
      <c r="F34" s="35"/>
    </row>
    <row r="35" spans="1:6" s="385" customFormat="1" x14ac:dyDescent="0.2">
      <c r="A35" s="41"/>
      <c r="B35" s="37"/>
      <c r="C35" s="20"/>
      <c r="D35" s="21"/>
      <c r="E35" s="22"/>
      <c r="F35" s="20"/>
    </row>
    <row r="36" spans="1:6" s="385" customFormat="1" x14ac:dyDescent="0.2">
      <c r="A36" s="42">
        <f>COUNT($A$6:A35)+1</f>
        <v>6</v>
      </c>
      <c r="B36" s="25" t="s">
        <v>77</v>
      </c>
      <c r="C36" s="24"/>
      <c r="D36" s="9"/>
      <c r="E36" s="23"/>
      <c r="F36" s="23"/>
    </row>
    <row r="37" spans="1:6" s="385" customFormat="1" x14ac:dyDescent="0.2">
      <c r="A37" s="42"/>
      <c r="B37" s="26" t="s">
        <v>78</v>
      </c>
      <c r="C37" s="32"/>
    </row>
    <row r="38" spans="1:6" s="385" customFormat="1" x14ac:dyDescent="0.2">
      <c r="A38" s="42"/>
      <c r="B38" s="26"/>
      <c r="C38" s="32">
        <v>1</v>
      </c>
      <c r="D38" s="9" t="s">
        <v>1</v>
      </c>
      <c r="E38" s="31"/>
      <c r="F38" s="23">
        <f>C38*E38</f>
        <v>0</v>
      </c>
    </row>
    <row r="39" spans="1:6" s="385" customFormat="1" x14ac:dyDescent="0.2">
      <c r="A39" s="43"/>
      <c r="B39" s="38"/>
      <c r="C39" s="33"/>
      <c r="D39" s="34"/>
      <c r="E39" s="35"/>
      <c r="F39" s="35"/>
    </row>
    <row r="40" spans="1:6" s="385" customFormat="1" x14ac:dyDescent="0.2">
      <c r="A40" s="41"/>
      <c r="B40" s="37"/>
      <c r="C40" s="20"/>
      <c r="D40" s="21"/>
      <c r="E40" s="22"/>
      <c r="F40" s="20"/>
    </row>
    <row r="41" spans="1:6" s="385" customFormat="1" x14ac:dyDescent="0.2">
      <c r="A41" s="42">
        <f>COUNT($A$6:A40)+1</f>
        <v>7</v>
      </c>
      <c r="B41" s="25" t="s">
        <v>79</v>
      </c>
      <c r="C41" s="24"/>
      <c r="D41" s="9"/>
      <c r="E41" s="23"/>
      <c r="F41" s="23"/>
    </row>
    <row r="42" spans="1:6" s="385" customFormat="1" x14ac:dyDescent="0.2">
      <c r="A42" s="42"/>
      <c r="B42" s="26" t="s">
        <v>80</v>
      </c>
      <c r="C42" s="32"/>
      <c r="D42" s="9"/>
      <c r="E42" s="23"/>
      <c r="F42" s="23"/>
    </row>
    <row r="43" spans="1:6" s="385" customFormat="1" x14ac:dyDescent="0.2">
      <c r="A43" s="391"/>
      <c r="B43" s="393"/>
      <c r="C43" s="388">
        <v>1</v>
      </c>
      <c r="D43" s="9" t="s">
        <v>1</v>
      </c>
      <c r="E43" s="31"/>
      <c r="F43" s="23">
        <f>C43*E43</f>
        <v>0</v>
      </c>
    </row>
    <row r="44" spans="1:6" s="385" customFormat="1" x14ac:dyDescent="0.2">
      <c r="A44" s="43"/>
      <c r="B44" s="38"/>
      <c r="C44" s="33"/>
      <c r="D44" s="34"/>
      <c r="E44" s="35"/>
      <c r="F44" s="35"/>
    </row>
    <row r="45" spans="1:6" s="385" customFormat="1" x14ac:dyDescent="0.2">
      <c r="A45" s="41"/>
      <c r="B45" s="37"/>
      <c r="C45" s="20"/>
      <c r="D45" s="21"/>
      <c r="E45" s="22"/>
      <c r="F45" s="20"/>
    </row>
    <row r="46" spans="1:6" s="385" customFormat="1" x14ac:dyDescent="0.2">
      <c r="A46" s="42">
        <f>COUNT($A$6:A45)+1</f>
        <v>8</v>
      </c>
      <c r="B46" s="25" t="s">
        <v>81</v>
      </c>
      <c r="C46" s="24"/>
      <c r="D46" s="9"/>
      <c r="E46" s="23"/>
      <c r="F46" s="23"/>
    </row>
    <row r="47" spans="1:6" s="385" customFormat="1" ht="25.5" x14ac:dyDescent="0.2">
      <c r="A47" s="42"/>
      <c r="B47" s="26" t="s">
        <v>82</v>
      </c>
      <c r="C47" s="32"/>
      <c r="D47" s="9"/>
      <c r="E47" s="23"/>
      <c r="F47" s="23"/>
    </row>
    <row r="48" spans="1:6" s="385" customFormat="1" x14ac:dyDescent="0.2">
      <c r="A48" s="42"/>
      <c r="B48" s="26" t="s">
        <v>84</v>
      </c>
      <c r="C48" s="32">
        <v>2</v>
      </c>
      <c r="D48" s="9" t="s">
        <v>1</v>
      </c>
      <c r="E48" s="31"/>
      <c r="F48" s="23">
        <f t="shared" ref="F48" si="3">C48*E48</f>
        <v>0</v>
      </c>
    </row>
    <row r="49" spans="1:6" s="385" customFormat="1" x14ac:dyDescent="0.2">
      <c r="A49" s="43"/>
      <c r="B49" s="38"/>
      <c r="C49" s="33"/>
      <c r="D49" s="34"/>
      <c r="E49" s="35"/>
      <c r="F49" s="35"/>
    </row>
    <row r="50" spans="1:6" s="385" customFormat="1" x14ac:dyDescent="0.2">
      <c r="A50" s="41"/>
      <c r="B50" s="37"/>
      <c r="C50" s="20"/>
      <c r="D50" s="21"/>
      <c r="E50" s="22"/>
      <c r="F50" s="20"/>
    </row>
    <row r="51" spans="1:6" s="385" customFormat="1" x14ac:dyDescent="0.2">
      <c r="A51" s="42">
        <f>COUNT($A$6:A48)+1</f>
        <v>9</v>
      </c>
      <c r="B51" s="25" t="s">
        <v>85</v>
      </c>
      <c r="C51" s="24"/>
      <c r="D51" s="9"/>
      <c r="E51" s="23"/>
      <c r="F51" s="23"/>
    </row>
    <row r="52" spans="1:6" s="385" customFormat="1" x14ac:dyDescent="0.2">
      <c r="A52" s="42"/>
      <c r="B52" s="26" t="s">
        <v>86</v>
      </c>
      <c r="C52" s="32"/>
      <c r="D52" s="9"/>
      <c r="E52" s="23"/>
      <c r="F52" s="23"/>
    </row>
    <row r="53" spans="1:6" s="385" customFormat="1" x14ac:dyDescent="0.2">
      <c r="A53" s="42"/>
      <c r="B53" s="26" t="s">
        <v>84</v>
      </c>
      <c r="C53" s="32">
        <v>2</v>
      </c>
      <c r="D53" s="9" t="s">
        <v>1</v>
      </c>
      <c r="E53" s="31"/>
      <c r="F53" s="23">
        <f t="shared" ref="F53" si="4">C53*E53</f>
        <v>0</v>
      </c>
    </row>
    <row r="54" spans="1:6" s="385" customFormat="1" x14ac:dyDescent="0.2">
      <c r="A54" s="43"/>
      <c r="B54" s="38"/>
      <c r="C54" s="33"/>
      <c r="D54" s="34"/>
      <c r="E54" s="35"/>
      <c r="F54" s="35"/>
    </row>
    <row r="55" spans="1:6" s="385" customFormat="1" x14ac:dyDescent="0.2">
      <c r="A55" s="41"/>
      <c r="B55" s="37"/>
      <c r="C55" s="20"/>
      <c r="D55" s="21"/>
      <c r="E55" s="22"/>
      <c r="F55" s="20"/>
    </row>
    <row r="56" spans="1:6" s="385" customFormat="1" x14ac:dyDescent="0.2">
      <c r="A56" s="42">
        <f>COUNT($A$6:A55)+1</f>
        <v>10</v>
      </c>
      <c r="B56" s="25" t="s">
        <v>87</v>
      </c>
      <c r="C56" s="24"/>
      <c r="D56" s="9"/>
      <c r="E56" s="23"/>
      <c r="F56" s="23"/>
    </row>
    <row r="57" spans="1:6" s="385" customFormat="1" ht="38.25" x14ac:dyDescent="0.2">
      <c r="A57" s="42"/>
      <c r="B57" s="26" t="s">
        <v>102</v>
      </c>
      <c r="C57" s="32"/>
      <c r="D57" s="9"/>
      <c r="E57" s="23"/>
      <c r="F57" s="23"/>
    </row>
    <row r="58" spans="1:6" s="385" customFormat="1" ht="14.25" x14ac:dyDescent="0.2">
      <c r="A58" s="42"/>
      <c r="B58" s="26"/>
      <c r="C58" s="32">
        <v>4</v>
      </c>
      <c r="D58" s="9" t="s">
        <v>13</v>
      </c>
      <c r="E58" s="31"/>
      <c r="F58" s="23">
        <f>C58*E58</f>
        <v>0</v>
      </c>
    </row>
    <row r="59" spans="1:6" s="385" customFormat="1" x14ac:dyDescent="0.2">
      <c r="A59" s="43"/>
      <c r="B59" s="38"/>
      <c r="C59" s="33"/>
      <c r="D59" s="34"/>
      <c r="E59" s="35"/>
      <c r="F59" s="35"/>
    </row>
    <row r="60" spans="1:6" s="400" customFormat="1" x14ac:dyDescent="0.2">
      <c r="A60" s="41"/>
      <c r="B60" s="37"/>
      <c r="C60" s="20"/>
      <c r="D60" s="21"/>
      <c r="E60" s="22"/>
      <c r="F60" s="20"/>
    </row>
    <row r="61" spans="1:6" s="400" customFormat="1" x14ac:dyDescent="0.2">
      <c r="A61" s="42">
        <f>COUNT($A$6:A60)+1</f>
        <v>11</v>
      </c>
      <c r="B61" s="25" t="s">
        <v>88</v>
      </c>
      <c r="C61" s="24"/>
      <c r="D61" s="9"/>
      <c r="E61" s="23"/>
      <c r="F61" s="23"/>
    </row>
    <row r="62" spans="1:6" s="400" customFormat="1" ht="76.5" x14ac:dyDescent="0.2">
      <c r="A62" s="42"/>
      <c r="B62" s="26" t="s">
        <v>90</v>
      </c>
      <c r="C62" s="32"/>
      <c r="D62" s="9"/>
      <c r="E62" s="23"/>
      <c r="F62" s="23"/>
    </row>
    <row r="63" spans="1:6" s="400" customFormat="1" x14ac:dyDescent="0.2">
      <c r="A63" s="391"/>
      <c r="B63" s="393" t="s">
        <v>29</v>
      </c>
      <c r="C63" s="388"/>
      <c r="D63" s="388"/>
      <c r="E63" s="389"/>
      <c r="F63" s="389"/>
    </row>
    <row r="64" spans="1:6" s="400" customFormat="1" x14ac:dyDescent="0.2">
      <c r="A64" s="42"/>
      <c r="B64" s="26" t="s">
        <v>89</v>
      </c>
      <c r="C64" s="32">
        <v>20</v>
      </c>
      <c r="D64" s="9" t="s">
        <v>15</v>
      </c>
      <c r="E64" s="31"/>
      <c r="F64" s="23">
        <f>C64*E64</f>
        <v>0</v>
      </c>
    </row>
    <row r="65" spans="1:6" s="400" customFormat="1" x14ac:dyDescent="0.2">
      <c r="A65" s="43"/>
      <c r="B65" s="38"/>
      <c r="C65" s="33"/>
      <c r="D65" s="34"/>
      <c r="E65" s="35"/>
      <c r="F65" s="35"/>
    </row>
    <row r="66" spans="1:6" s="385" customFormat="1" x14ac:dyDescent="0.2">
      <c r="A66" s="41"/>
      <c r="B66" s="37"/>
      <c r="C66" s="20"/>
      <c r="D66" s="21"/>
      <c r="E66" s="22"/>
      <c r="F66" s="20"/>
    </row>
    <row r="67" spans="1:6" s="385" customFormat="1" x14ac:dyDescent="0.2">
      <c r="A67" s="42">
        <f>COUNT($A$6:A66)+1</f>
        <v>12</v>
      </c>
      <c r="B67" s="25" t="s">
        <v>16</v>
      </c>
      <c r="C67" s="24"/>
      <c r="D67" s="9"/>
      <c r="E67" s="23"/>
      <c r="F67" s="23"/>
    </row>
    <row r="68" spans="1:6" s="385" customFormat="1" ht="38.25" x14ac:dyDescent="0.2">
      <c r="A68" s="42"/>
      <c r="B68" s="26" t="s">
        <v>91</v>
      </c>
      <c r="C68" s="32"/>
      <c r="D68" s="9"/>
      <c r="E68" s="23"/>
      <c r="F68" s="23"/>
    </row>
    <row r="69" spans="1:6" s="385" customFormat="1" x14ac:dyDescent="0.2">
      <c r="B69" s="401"/>
      <c r="C69" s="388"/>
      <c r="D69" s="402">
        <v>0.1</v>
      </c>
      <c r="E69" s="389"/>
      <c r="F69" s="362">
        <f>SUM(F10:F65)*D69</f>
        <v>0</v>
      </c>
    </row>
    <row r="70" spans="1:6" s="385" customFormat="1" x14ac:dyDescent="0.2">
      <c r="A70" s="403"/>
      <c r="B70" s="404"/>
      <c r="C70" s="405"/>
      <c r="D70" s="406"/>
      <c r="E70" s="407"/>
      <c r="F70" s="407"/>
    </row>
    <row r="71" spans="1:6" s="385" customFormat="1" x14ac:dyDescent="0.2">
      <c r="A71" s="27"/>
      <c r="B71" s="39" t="s">
        <v>92</v>
      </c>
      <c r="C71" s="28"/>
      <c r="D71" s="29"/>
      <c r="E71" s="30" t="s">
        <v>12</v>
      </c>
      <c r="F71" s="30">
        <f>SUM(F10:F70)</f>
        <v>0</v>
      </c>
    </row>
  </sheetData>
  <sheetProtection algorithmName="SHA-512" hashValue="CLI6naDcxY0L9v4jqujoIetTxRd//RJJXpchDl/2l+5Q8Fn4rS79VgDUznkAUC0UFDpIlmBEgsch6TOecteLQw==" saltValue="xvv/cN35JcGBHDK7Kj0OXA==" spinCount="100000" sheet="1" objects="1" scenarios="1"/>
  <phoneticPr fontId="0" type="noConversion"/>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4"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showGridLines="0" topLeftCell="A10" zoomScaleNormal="100" zoomScaleSheetLayoutView="100" workbookViewId="0">
      <selection activeCell="L38" sqref="L38"/>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138</v>
      </c>
      <c r="B3" s="36" t="s">
        <v>599</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203</v>
      </c>
      <c r="C7" s="323"/>
      <c r="D7" s="279"/>
      <c r="E7" s="280"/>
      <c r="F7" s="280"/>
    </row>
    <row r="8" spans="1:6" ht="25.5" x14ac:dyDescent="0.2">
      <c r="A8" s="94"/>
      <c r="B8" s="187" t="s">
        <v>204</v>
      </c>
      <c r="C8" s="97"/>
      <c r="D8" s="185"/>
      <c r="E8" s="186"/>
      <c r="F8" s="186"/>
    </row>
    <row r="9" spans="1:6" ht="14.25" x14ac:dyDescent="0.2">
      <c r="A9" s="94"/>
      <c r="B9" s="188" t="s">
        <v>388</v>
      </c>
      <c r="C9" s="32">
        <v>10</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589</v>
      </c>
      <c r="C14" s="32">
        <v>2</v>
      </c>
      <c r="D14" s="185" t="s">
        <v>1</v>
      </c>
      <c r="E14" s="101"/>
      <c r="F14" s="102">
        <f>C14*E14</f>
        <v>0</v>
      </c>
    </row>
    <row r="15" spans="1:6" x14ac:dyDescent="0.2">
      <c r="A15" s="94"/>
      <c r="B15" s="188" t="s">
        <v>403</v>
      </c>
      <c r="C15" s="32">
        <v>2</v>
      </c>
      <c r="D15" s="185" t="s">
        <v>1</v>
      </c>
      <c r="E15" s="101"/>
      <c r="F15" s="102">
        <f>C15*E15</f>
        <v>0</v>
      </c>
    </row>
    <row r="16" spans="1:6" x14ac:dyDescent="0.2">
      <c r="A16" s="103"/>
      <c r="B16" s="190"/>
      <c r="C16" s="33"/>
      <c r="D16" s="193"/>
      <c r="E16" s="87"/>
      <c r="F16" s="87"/>
    </row>
    <row r="17" spans="1:6" x14ac:dyDescent="0.2">
      <c r="A17" s="125"/>
      <c r="B17" s="21"/>
      <c r="C17" s="107"/>
      <c r="D17" s="182"/>
      <c r="E17" s="129"/>
      <c r="F17" s="183"/>
    </row>
    <row r="18" spans="1:6" x14ac:dyDescent="0.2">
      <c r="A18" s="287">
        <f>COUNT($A$7:A17)+1</f>
        <v>3</v>
      </c>
      <c r="B18" s="184" t="s">
        <v>598</v>
      </c>
      <c r="C18" s="32"/>
      <c r="D18" s="185"/>
      <c r="E18" s="102"/>
      <c r="F18" s="186"/>
    </row>
    <row r="19" spans="1:6" x14ac:dyDescent="0.2">
      <c r="A19" s="94"/>
      <c r="B19" s="192" t="s">
        <v>597</v>
      </c>
      <c r="C19" s="32"/>
      <c r="D19" s="185"/>
      <c r="E19" s="186"/>
      <c r="F19" s="186"/>
    </row>
    <row r="20" spans="1:6" x14ac:dyDescent="0.2">
      <c r="A20" s="94"/>
      <c r="B20" s="188" t="s">
        <v>596</v>
      </c>
      <c r="C20" s="32">
        <v>1</v>
      </c>
      <c r="D20" s="185" t="s">
        <v>1</v>
      </c>
      <c r="E20" s="101"/>
      <c r="F20" s="102">
        <f>C20*E20</f>
        <v>0</v>
      </c>
    </row>
    <row r="21" spans="1:6" x14ac:dyDescent="0.2">
      <c r="A21" s="103"/>
      <c r="B21" s="190"/>
      <c r="C21" s="33"/>
      <c r="D21" s="193"/>
      <c r="E21" s="87"/>
      <c r="F21" s="87"/>
    </row>
    <row r="22" spans="1:6" x14ac:dyDescent="0.2">
      <c r="A22" s="94"/>
      <c r="B22" s="188"/>
      <c r="C22" s="32"/>
      <c r="D22" s="185"/>
      <c r="E22" s="102"/>
      <c r="F22" s="102"/>
    </row>
    <row r="23" spans="1:6" x14ac:dyDescent="0.2">
      <c r="A23" s="287">
        <f>COUNT($A$7:A22)+1</f>
        <v>4</v>
      </c>
      <c r="B23" s="184" t="s">
        <v>397</v>
      </c>
      <c r="C23" s="32"/>
      <c r="D23" s="185"/>
      <c r="E23" s="102"/>
      <c r="F23" s="102"/>
    </row>
    <row r="24" spans="1:6" x14ac:dyDescent="0.2">
      <c r="A24" s="94"/>
      <c r="B24" s="192" t="s">
        <v>398</v>
      </c>
      <c r="C24" s="32"/>
      <c r="D24" s="185"/>
      <c r="E24" s="102"/>
      <c r="F24" s="102"/>
    </row>
    <row r="25" spans="1:6" x14ac:dyDescent="0.2">
      <c r="A25" s="94"/>
      <c r="B25" s="188" t="s">
        <v>658</v>
      </c>
      <c r="C25" s="32">
        <v>1</v>
      </c>
      <c r="D25" s="185" t="s">
        <v>1</v>
      </c>
      <c r="E25" s="101"/>
      <c r="F25" s="102">
        <f>C25*E25</f>
        <v>0</v>
      </c>
    </row>
    <row r="26" spans="1:6" x14ac:dyDescent="0.2">
      <c r="A26" s="103"/>
      <c r="B26" s="190"/>
      <c r="C26" s="33"/>
      <c r="D26" s="193"/>
      <c r="E26" s="87"/>
      <c r="F26" s="87"/>
    </row>
    <row r="27" spans="1:6" x14ac:dyDescent="0.2">
      <c r="A27" s="94"/>
      <c r="B27" s="188"/>
      <c r="C27" s="32"/>
      <c r="D27" s="185"/>
      <c r="E27" s="102"/>
      <c r="F27" s="102"/>
    </row>
    <row r="28" spans="1:6" x14ac:dyDescent="0.2">
      <c r="A28" s="287">
        <f>COUNT($A$7:A27)+1</f>
        <v>5</v>
      </c>
      <c r="B28" s="184" t="s">
        <v>653</v>
      </c>
      <c r="C28" s="32"/>
      <c r="D28" s="185"/>
      <c r="E28" s="102"/>
      <c r="F28" s="102"/>
    </row>
    <row r="29" spans="1:6" x14ac:dyDescent="0.2">
      <c r="A29" s="94"/>
      <c r="B29" s="188" t="s">
        <v>657</v>
      </c>
      <c r="C29" s="32"/>
      <c r="D29" s="185"/>
      <c r="E29" s="102"/>
      <c r="F29" s="102"/>
    </row>
    <row r="30" spans="1:6" x14ac:dyDescent="0.2">
      <c r="A30" s="94"/>
      <c r="B30" s="188"/>
      <c r="C30" s="32">
        <v>1</v>
      </c>
      <c r="D30" s="185" t="s">
        <v>1</v>
      </c>
      <c r="E30" s="101"/>
      <c r="F30" s="102">
        <f>C30*E30</f>
        <v>0</v>
      </c>
    </row>
    <row r="31" spans="1:6" x14ac:dyDescent="0.2">
      <c r="A31" s="94"/>
      <c r="B31" s="188"/>
      <c r="C31" s="32"/>
      <c r="D31" s="185"/>
      <c r="E31" s="102"/>
      <c r="F31" s="102"/>
    </row>
    <row r="32" spans="1:6" x14ac:dyDescent="0.2">
      <c r="A32" s="125"/>
      <c r="B32" s="285"/>
      <c r="C32" s="107"/>
      <c r="D32" s="182"/>
      <c r="E32" s="129"/>
      <c r="F32" s="129"/>
    </row>
    <row r="33" spans="1:6" x14ac:dyDescent="0.2">
      <c r="A33" s="287">
        <f>COUNT($A$7:A32)+1</f>
        <v>6</v>
      </c>
      <c r="B33" s="184" t="s">
        <v>419</v>
      </c>
      <c r="C33" s="32"/>
      <c r="D33" s="185"/>
      <c r="E33" s="186"/>
      <c r="F33" s="186"/>
    </row>
    <row r="34" spans="1:6" ht="38.25" x14ac:dyDescent="0.2">
      <c r="A34" s="94"/>
      <c r="B34" s="192" t="s">
        <v>418</v>
      </c>
      <c r="C34" s="32"/>
      <c r="D34" s="185"/>
      <c r="E34" s="186"/>
      <c r="F34" s="186"/>
    </row>
    <row r="35" spans="1:6" x14ac:dyDescent="0.2">
      <c r="A35" s="94"/>
      <c r="B35" s="188" t="s">
        <v>391</v>
      </c>
      <c r="C35" s="32">
        <v>1</v>
      </c>
      <c r="D35" s="185" t="s">
        <v>1</v>
      </c>
      <c r="E35" s="101"/>
      <c r="F35" s="102">
        <f>C35*E35</f>
        <v>0</v>
      </c>
    </row>
    <row r="36" spans="1:6" x14ac:dyDescent="0.2">
      <c r="A36" s="103"/>
      <c r="B36" s="190"/>
      <c r="C36" s="33"/>
      <c r="D36" s="193"/>
      <c r="E36" s="87"/>
      <c r="F36" s="87"/>
    </row>
    <row r="37" spans="1:6" x14ac:dyDescent="0.2">
      <c r="A37" s="125"/>
      <c r="B37" s="285"/>
      <c r="C37" s="107"/>
      <c r="D37" s="182"/>
      <c r="E37" s="129"/>
      <c r="F37" s="129"/>
    </row>
    <row r="38" spans="1:6" x14ac:dyDescent="0.2">
      <c r="A38" s="287">
        <f>COUNT($A$7:A37)+1</f>
        <v>7</v>
      </c>
      <c r="B38" s="184" t="s">
        <v>406</v>
      </c>
      <c r="C38" s="32"/>
      <c r="D38" s="185"/>
      <c r="E38" s="186"/>
      <c r="F38" s="186"/>
    </row>
    <row r="39" spans="1:6" ht="25.5" x14ac:dyDescent="0.2">
      <c r="A39" s="94"/>
      <c r="B39" s="192" t="s">
        <v>407</v>
      </c>
      <c r="C39" s="32"/>
      <c r="D39" s="185"/>
      <c r="E39" s="186"/>
      <c r="F39" s="186"/>
    </row>
    <row r="40" spans="1:6" x14ac:dyDescent="0.2">
      <c r="A40" s="94"/>
      <c r="B40" s="202" t="s">
        <v>408</v>
      </c>
      <c r="C40" s="32">
        <v>1</v>
      </c>
      <c r="D40" s="185" t="s">
        <v>1</v>
      </c>
      <c r="E40" s="101"/>
      <c r="F40" s="102">
        <f>C40*E40</f>
        <v>0</v>
      </c>
    </row>
    <row r="41" spans="1:6" x14ac:dyDescent="0.2">
      <c r="A41" s="103"/>
      <c r="B41" s="203"/>
      <c r="C41" s="33"/>
      <c r="D41" s="193"/>
      <c r="E41" s="87"/>
      <c r="F41" s="87"/>
    </row>
    <row r="42" spans="1:6" x14ac:dyDescent="0.2">
      <c r="A42" s="125"/>
      <c r="B42" s="21"/>
      <c r="C42" s="156"/>
      <c r="D42" s="182"/>
      <c r="E42" s="129"/>
      <c r="F42" s="129"/>
    </row>
    <row r="43" spans="1:6" x14ac:dyDescent="0.2">
      <c r="A43" s="287">
        <f>COUNT($A$7:A41)+1</f>
        <v>8</v>
      </c>
      <c r="B43" s="184" t="s">
        <v>214</v>
      </c>
      <c r="C43" s="97"/>
      <c r="D43" s="185"/>
      <c r="E43" s="186"/>
      <c r="F43" s="102"/>
    </row>
    <row r="44" spans="1:6" ht="25.5" x14ac:dyDescent="0.2">
      <c r="A44" s="94"/>
      <c r="B44" s="192" t="s">
        <v>178</v>
      </c>
      <c r="C44" s="97"/>
      <c r="D44" s="185"/>
      <c r="E44" s="186"/>
      <c r="F44" s="102"/>
    </row>
    <row r="45" spans="1:6" ht="14.25" x14ac:dyDescent="0.2">
      <c r="A45" s="94"/>
      <c r="B45" s="202"/>
      <c r="C45" s="97">
        <v>10</v>
      </c>
      <c r="D45" s="189" t="s">
        <v>8</v>
      </c>
      <c r="E45" s="101"/>
      <c r="F45" s="102">
        <f>C45*E45</f>
        <v>0</v>
      </c>
    </row>
    <row r="46" spans="1:6" x14ac:dyDescent="0.2">
      <c r="A46" s="103"/>
      <c r="B46" s="203"/>
      <c r="C46" s="204"/>
      <c r="D46" s="193"/>
      <c r="E46" s="205"/>
      <c r="F46" s="87"/>
    </row>
    <row r="47" spans="1:6" x14ac:dyDescent="0.2">
      <c r="A47" s="125"/>
      <c r="B47" s="21"/>
      <c r="C47" s="156"/>
      <c r="D47" s="182"/>
      <c r="E47" s="129"/>
      <c r="F47" s="129"/>
    </row>
    <row r="48" spans="1:6" x14ac:dyDescent="0.2">
      <c r="A48" s="287">
        <f>COUNT($A$7:A46)+1</f>
        <v>9</v>
      </c>
      <c r="B48" s="184" t="s">
        <v>414</v>
      </c>
      <c r="C48" s="97"/>
      <c r="D48" s="185"/>
      <c r="E48" s="102"/>
      <c r="F48" s="102"/>
    </row>
    <row r="49" spans="1:6" ht="38.25" x14ac:dyDescent="0.2">
      <c r="A49" s="94"/>
      <c r="B49" s="132" t="s">
        <v>415</v>
      </c>
      <c r="C49" s="97"/>
      <c r="D49" s="185"/>
      <c r="E49" s="186"/>
      <c r="F49" s="102"/>
    </row>
    <row r="50" spans="1:6" x14ac:dyDescent="0.2">
      <c r="A50" s="131"/>
      <c r="B50" s="202"/>
      <c r="C50" s="97"/>
      <c r="D50" s="206">
        <v>0.1</v>
      </c>
      <c r="E50" s="186"/>
      <c r="F50" s="102">
        <f>D50*(SUM(F9:F45))</f>
        <v>0</v>
      </c>
    </row>
    <row r="51" spans="1:6" x14ac:dyDescent="0.2">
      <c r="A51" s="292"/>
      <c r="B51" s="203"/>
      <c r="C51" s="204"/>
      <c r="D51" s="193"/>
      <c r="E51" s="87"/>
      <c r="F51" s="87"/>
    </row>
    <row r="52" spans="1:6" x14ac:dyDescent="0.2">
      <c r="A52" s="163"/>
      <c r="B52" s="243" t="s">
        <v>347</v>
      </c>
      <c r="C52" s="244"/>
      <c r="D52" s="245"/>
      <c r="E52" s="164" t="s">
        <v>12</v>
      </c>
      <c r="F52" s="70">
        <f>SUM(F9:F51)</f>
        <v>0</v>
      </c>
    </row>
  </sheetData>
  <sheetProtection algorithmName="SHA-512" hashValue="yTyJvgKEEr04G63eLvTK+FJxqfxUwT7xY8sJsDMH2cB+/4z8j+1ZLBJTLhVKMozMAiDoMIznVlftvBSifO5vGw==" saltValue="sahkZx2GEM7jV/0DimzZW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7"/>
  <sheetViews>
    <sheetView showGridLines="0" zoomScaleNormal="100" zoomScaleSheetLayoutView="100" workbookViewId="0">
      <selection activeCell="E45" sqref="E44:E45"/>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538</v>
      </c>
      <c r="B3" s="36" t="s">
        <v>600</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203</v>
      </c>
      <c r="C7" s="323"/>
      <c r="D7" s="279"/>
      <c r="E7" s="280"/>
      <c r="F7" s="280"/>
    </row>
    <row r="8" spans="1:6" ht="25.5" x14ac:dyDescent="0.2">
      <c r="A8" s="94"/>
      <c r="B8" s="187" t="s">
        <v>204</v>
      </c>
      <c r="C8" s="97"/>
      <c r="D8" s="185"/>
      <c r="E8" s="186"/>
      <c r="F8" s="186"/>
    </row>
    <row r="9" spans="1:6" ht="14.25" x14ac:dyDescent="0.2">
      <c r="A9" s="94"/>
      <c r="B9" s="188" t="s">
        <v>388</v>
      </c>
      <c r="C9" s="32">
        <v>3</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589</v>
      </c>
      <c r="C14" s="32">
        <v>2</v>
      </c>
      <c r="D14" s="185" t="s">
        <v>1</v>
      </c>
      <c r="E14" s="101"/>
      <c r="F14" s="102">
        <f>C14*E14</f>
        <v>0</v>
      </c>
    </row>
    <row r="15" spans="1:6" x14ac:dyDescent="0.2">
      <c r="A15" s="94"/>
      <c r="B15" s="188" t="s">
        <v>403</v>
      </c>
      <c r="C15" s="32">
        <v>2</v>
      </c>
      <c r="D15" s="185" t="s">
        <v>1</v>
      </c>
      <c r="E15" s="101"/>
      <c r="F15" s="102">
        <f>C15*E15</f>
        <v>0</v>
      </c>
    </row>
    <row r="16" spans="1:6" x14ac:dyDescent="0.2">
      <c r="A16" s="103"/>
      <c r="B16" s="190"/>
      <c r="C16" s="33"/>
      <c r="D16" s="193"/>
      <c r="E16" s="87"/>
      <c r="F16" s="87"/>
    </row>
    <row r="17" spans="1:6" x14ac:dyDescent="0.2">
      <c r="A17" s="125"/>
      <c r="B17" s="21"/>
      <c r="C17" s="107"/>
      <c r="D17" s="182"/>
      <c r="E17" s="129"/>
      <c r="F17" s="183"/>
    </row>
    <row r="18" spans="1:6" x14ac:dyDescent="0.2">
      <c r="A18" s="287">
        <f>COUNT($A$7:A17)+1</f>
        <v>3</v>
      </c>
      <c r="B18" s="184" t="s">
        <v>598</v>
      </c>
      <c r="C18" s="32"/>
      <c r="D18" s="185"/>
      <c r="E18" s="102"/>
      <c r="F18" s="186"/>
    </row>
    <row r="19" spans="1:6" x14ac:dyDescent="0.2">
      <c r="A19" s="94"/>
      <c r="B19" s="192" t="s">
        <v>597</v>
      </c>
      <c r="C19" s="32"/>
      <c r="D19" s="185"/>
      <c r="E19" s="186"/>
      <c r="F19" s="186"/>
    </row>
    <row r="20" spans="1:6" x14ac:dyDescent="0.2">
      <c r="A20" s="94"/>
      <c r="B20" s="188" t="s">
        <v>596</v>
      </c>
      <c r="C20" s="32">
        <v>1</v>
      </c>
      <c r="D20" s="185" t="s">
        <v>1</v>
      </c>
      <c r="E20" s="101"/>
      <c r="F20" s="102">
        <f>C20*E20</f>
        <v>0</v>
      </c>
    </row>
    <row r="21" spans="1:6" x14ac:dyDescent="0.2">
      <c r="A21" s="103"/>
      <c r="B21" s="190"/>
      <c r="C21" s="33"/>
      <c r="D21" s="193"/>
      <c r="E21" s="87"/>
      <c r="F21" s="87"/>
    </row>
    <row r="22" spans="1:6" x14ac:dyDescent="0.2">
      <c r="A22" s="94"/>
      <c r="B22" s="188"/>
      <c r="C22" s="32"/>
      <c r="D22" s="185"/>
      <c r="E22" s="102"/>
      <c r="F22" s="102"/>
    </row>
    <row r="23" spans="1:6" x14ac:dyDescent="0.2">
      <c r="A23" s="287">
        <f>COUNT($A$7:A22)+1</f>
        <v>4</v>
      </c>
      <c r="B23" s="184" t="s">
        <v>653</v>
      </c>
      <c r="C23" s="32"/>
      <c r="D23" s="185"/>
      <c r="E23" s="102"/>
      <c r="F23" s="102"/>
    </row>
    <row r="24" spans="1:6" x14ac:dyDescent="0.2">
      <c r="A24" s="94"/>
      <c r="B24" s="188" t="s">
        <v>659</v>
      </c>
      <c r="C24" s="32"/>
      <c r="D24" s="185"/>
      <c r="E24" s="102"/>
      <c r="F24" s="102"/>
    </row>
    <row r="25" spans="1:6" x14ac:dyDescent="0.2">
      <c r="A25" s="94"/>
      <c r="B25" s="188"/>
      <c r="C25" s="32">
        <v>1</v>
      </c>
      <c r="D25" s="185" t="s">
        <v>1</v>
      </c>
      <c r="E25" s="101"/>
      <c r="F25" s="102">
        <f>C25*E25</f>
        <v>0</v>
      </c>
    </row>
    <row r="26" spans="1:6" x14ac:dyDescent="0.2">
      <c r="A26" s="94"/>
      <c r="B26" s="188"/>
      <c r="C26" s="32"/>
      <c r="D26" s="185"/>
      <c r="E26" s="102"/>
      <c r="F26" s="102"/>
    </row>
    <row r="27" spans="1:6" x14ac:dyDescent="0.2">
      <c r="A27" s="125"/>
      <c r="B27" s="285"/>
      <c r="C27" s="107"/>
      <c r="D27" s="182"/>
      <c r="E27" s="129"/>
      <c r="F27" s="129"/>
    </row>
    <row r="28" spans="1:6" x14ac:dyDescent="0.2">
      <c r="A28" s="287">
        <f>COUNT($A$7:A27)+1</f>
        <v>5</v>
      </c>
      <c r="B28" s="184" t="s">
        <v>419</v>
      </c>
      <c r="C28" s="32"/>
      <c r="D28" s="185"/>
      <c r="E28" s="186"/>
      <c r="F28" s="186"/>
    </row>
    <row r="29" spans="1:6" ht="38.25" x14ac:dyDescent="0.2">
      <c r="A29" s="94"/>
      <c r="B29" s="192" t="s">
        <v>418</v>
      </c>
      <c r="C29" s="32"/>
      <c r="D29" s="185"/>
      <c r="E29" s="186"/>
      <c r="F29" s="186"/>
    </row>
    <row r="30" spans="1:6" x14ac:dyDescent="0.2">
      <c r="A30" s="94"/>
      <c r="B30" s="188" t="s">
        <v>391</v>
      </c>
      <c r="C30" s="32">
        <v>1</v>
      </c>
      <c r="D30" s="185" t="s">
        <v>1</v>
      </c>
      <c r="E30" s="101"/>
      <c r="F30" s="102">
        <f>C30*E30</f>
        <v>0</v>
      </c>
    </row>
    <row r="31" spans="1:6" x14ac:dyDescent="0.2">
      <c r="A31" s="103"/>
      <c r="B31" s="190"/>
      <c r="C31" s="33"/>
      <c r="D31" s="193"/>
      <c r="E31" s="87"/>
      <c r="F31" s="87"/>
    </row>
    <row r="32" spans="1:6" x14ac:dyDescent="0.2">
      <c r="A32" s="125"/>
      <c r="B32" s="285"/>
      <c r="C32" s="107"/>
      <c r="D32" s="182"/>
      <c r="E32" s="129"/>
      <c r="F32" s="129"/>
    </row>
    <row r="33" spans="1:6" x14ac:dyDescent="0.2">
      <c r="A33" s="287">
        <f>COUNT($A$7:A32)+1</f>
        <v>6</v>
      </c>
      <c r="B33" s="184" t="s">
        <v>406</v>
      </c>
      <c r="C33" s="32"/>
      <c r="D33" s="185"/>
      <c r="E33" s="186"/>
      <c r="F33" s="186"/>
    </row>
    <row r="34" spans="1:6" ht="25.5" x14ac:dyDescent="0.2">
      <c r="A34" s="94"/>
      <c r="B34" s="192" t="s">
        <v>407</v>
      </c>
      <c r="C34" s="32"/>
      <c r="D34" s="185"/>
      <c r="E34" s="186"/>
      <c r="F34" s="186"/>
    </row>
    <row r="35" spans="1:6" x14ac:dyDescent="0.2">
      <c r="A35" s="94"/>
      <c r="B35" s="202" t="s">
        <v>408</v>
      </c>
      <c r="C35" s="32">
        <v>1</v>
      </c>
      <c r="D35" s="185" t="s">
        <v>1</v>
      </c>
      <c r="E35" s="101"/>
      <c r="F35" s="102">
        <f>C35*E35</f>
        <v>0</v>
      </c>
    </row>
    <row r="36" spans="1:6" x14ac:dyDescent="0.2">
      <c r="A36" s="103"/>
      <c r="B36" s="203"/>
      <c r="C36" s="33"/>
      <c r="D36" s="193"/>
      <c r="E36" s="87"/>
      <c r="F36" s="87"/>
    </row>
    <row r="37" spans="1:6" x14ac:dyDescent="0.2">
      <c r="A37" s="125"/>
      <c r="B37" s="21"/>
      <c r="C37" s="156"/>
      <c r="D37" s="182"/>
      <c r="E37" s="129"/>
      <c r="F37" s="129"/>
    </row>
    <row r="38" spans="1:6" x14ac:dyDescent="0.2">
      <c r="A38" s="287">
        <f>COUNT($A$7:A36)+1</f>
        <v>7</v>
      </c>
      <c r="B38" s="184" t="s">
        <v>214</v>
      </c>
      <c r="C38" s="97"/>
      <c r="D38" s="185"/>
      <c r="E38" s="186"/>
      <c r="F38" s="102"/>
    </row>
    <row r="39" spans="1:6" ht="25.5" x14ac:dyDescent="0.2">
      <c r="A39" s="94"/>
      <c r="B39" s="192" t="s">
        <v>178</v>
      </c>
      <c r="C39" s="97"/>
      <c r="D39" s="185"/>
      <c r="E39" s="186"/>
      <c r="F39" s="102"/>
    </row>
    <row r="40" spans="1:6" ht="14.25" x14ac:dyDescent="0.2">
      <c r="A40" s="94"/>
      <c r="B40" s="202"/>
      <c r="C40" s="97">
        <v>3</v>
      </c>
      <c r="D40" s="189" t="s">
        <v>8</v>
      </c>
      <c r="E40" s="101"/>
      <c r="F40" s="102">
        <f>C40*E40</f>
        <v>0</v>
      </c>
    </row>
    <row r="41" spans="1:6" x14ac:dyDescent="0.2">
      <c r="A41" s="103"/>
      <c r="B41" s="203"/>
      <c r="C41" s="204"/>
      <c r="D41" s="193"/>
      <c r="E41" s="205"/>
      <c r="F41" s="87"/>
    </row>
    <row r="42" spans="1:6" x14ac:dyDescent="0.2">
      <c r="A42" s="125"/>
      <c r="B42" s="21"/>
      <c r="C42" s="156"/>
      <c r="D42" s="182"/>
      <c r="E42" s="129"/>
      <c r="F42" s="129"/>
    </row>
    <row r="43" spans="1:6" x14ac:dyDescent="0.2">
      <c r="A43" s="287">
        <f>COUNT($A$7:A41)+1</f>
        <v>8</v>
      </c>
      <c r="B43" s="184" t="s">
        <v>414</v>
      </c>
      <c r="C43" s="97"/>
      <c r="D43" s="185"/>
      <c r="E43" s="102"/>
      <c r="F43" s="102"/>
    </row>
    <row r="44" spans="1:6" ht="38.25" x14ac:dyDescent="0.2">
      <c r="A44" s="94"/>
      <c r="B44" s="132" t="s">
        <v>415</v>
      </c>
      <c r="C44" s="97"/>
      <c r="D44" s="185"/>
      <c r="E44" s="186"/>
      <c r="F44" s="102"/>
    </row>
    <row r="45" spans="1:6" x14ac:dyDescent="0.2">
      <c r="A45" s="131"/>
      <c r="B45" s="202"/>
      <c r="C45" s="97"/>
      <c r="D45" s="206">
        <v>0.1</v>
      </c>
      <c r="E45" s="186"/>
      <c r="F45" s="102">
        <f>D45*(SUM(F9:F40))</f>
        <v>0</v>
      </c>
    </row>
    <row r="46" spans="1:6" x14ac:dyDescent="0.2">
      <c r="A46" s="292"/>
      <c r="B46" s="203"/>
      <c r="C46" s="204"/>
      <c r="D46" s="193"/>
      <c r="E46" s="87"/>
      <c r="F46" s="87"/>
    </row>
    <row r="47" spans="1:6" x14ac:dyDescent="0.2">
      <c r="A47" s="163"/>
      <c r="B47" s="243" t="s">
        <v>347</v>
      </c>
      <c r="C47" s="244"/>
      <c r="D47" s="245"/>
      <c r="E47" s="164" t="s">
        <v>12</v>
      </c>
      <c r="F47" s="70">
        <f>SUM(F9:F46)</f>
        <v>0</v>
      </c>
    </row>
  </sheetData>
  <sheetProtection algorithmName="SHA-512" hashValue="uRi6Rc9W/7TU6t5+b6YRYfxBMFAqPdr7lcEwu9x/dlBMLTBIYdF1wBIXiXh8pa9StSBRRYBklab/EWINuMqYYA==" saltValue="HIIgL11Pk72belIeAyZu1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topLeftCell="A10" zoomScaleNormal="100" zoomScaleSheetLayoutView="100" workbookViewId="0">
      <selection activeCell="B27" sqref="B27:F2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540</v>
      </c>
      <c r="B3" s="36" t="s">
        <v>601</v>
      </c>
      <c r="C3" s="60"/>
      <c r="D3" s="270"/>
      <c r="E3" s="271"/>
      <c r="F3" s="271"/>
    </row>
    <row r="4" spans="1:6" x14ac:dyDescent="0.2">
      <c r="A4" s="272"/>
      <c r="B4" s="36" t="s">
        <v>591</v>
      </c>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387</v>
      </c>
      <c r="C9" s="32">
        <v>4</v>
      </c>
      <c r="D9" s="189" t="s">
        <v>8</v>
      </c>
      <c r="E9" s="101"/>
      <c r="F9" s="102">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COUNT($A$7:A11)+1</f>
        <v>2</v>
      </c>
      <c r="B12" s="184" t="s">
        <v>209</v>
      </c>
      <c r="C12" s="32"/>
      <c r="D12" s="185"/>
      <c r="E12" s="186"/>
      <c r="F12" s="186"/>
    </row>
    <row r="13" spans="1:6" ht="25.5" x14ac:dyDescent="0.2">
      <c r="A13" s="94"/>
      <c r="B13" s="192" t="s">
        <v>210</v>
      </c>
      <c r="C13" s="32"/>
      <c r="D13" s="185"/>
      <c r="E13" s="186"/>
      <c r="F13" s="186"/>
    </row>
    <row r="14" spans="1:6" x14ac:dyDescent="0.2">
      <c r="A14" s="94"/>
      <c r="B14" s="188" t="s">
        <v>402</v>
      </c>
      <c r="C14" s="32">
        <v>2</v>
      </c>
      <c r="D14" s="185" t="s">
        <v>1</v>
      </c>
      <c r="E14" s="101"/>
      <c r="F14" s="102">
        <f>C14*E14</f>
        <v>0</v>
      </c>
    </row>
    <row r="15" spans="1:6" x14ac:dyDescent="0.2">
      <c r="A15" s="103"/>
      <c r="B15" s="190"/>
      <c r="C15" s="33"/>
      <c r="D15" s="193"/>
      <c r="E15" s="87"/>
      <c r="F15" s="87"/>
    </row>
    <row r="16" spans="1:6" x14ac:dyDescent="0.2">
      <c r="A16" s="125"/>
      <c r="B16" s="21"/>
      <c r="C16" s="107"/>
      <c r="D16" s="182"/>
      <c r="E16" s="129"/>
      <c r="F16" s="183"/>
    </row>
    <row r="17" spans="1:6" x14ac:dyDescent="0.2">
      <c r="A17" s="287">
        <f>COUNT($A$7:A16)+1</f>
        <v>3</v>
      </c>
      <c r="B17" s="184" t="s">
        <v>404</v>
      </c>
      <c r="C17" s="32"/>
      <c r="D17" s="185"/>
      <c r="E17" s="102"/>
      <c r="F17" s="186"/>
    </row>
    <row r="18" spans="1:6" ht="25.5" x14ac:dyDescent="0.2">
      <c r="A18" s="94"/>
      <c r="B18" s="192" t="s">
        <v>405</v>
      </c>
      <c r="C18" s="32"/>
      <c r="D18" s="185"/>
      <c r="E18" s="186"/>
      <c r="F18" s="186"/>
    </row>
    <row r="19" spans="1:6" x14ac:dyDescent="0.2">
      <c r="A19" s="94"/>
      <c r="B19" s="188" t="s">
        <v>588</v>
      </c>
      <c r="C19" s="32">
        <v>1</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COUNT($A$7:A21)+1</f>
        <v>4</v>
      </c>
      <c r="B22" s="184" t="s">
        <v>397</v>
      </c>
      <c r="C22" s="32"/>
      <c r="D22" s="185"/>
      <c r="E22" s="102"/>
      <c r="F22" s="102"/>
    </row>
    <row r="23" spans="1:6" x14ac:dyDescent="0.2">
      <c r="A23" s="94"/>
      <c r="B23" s="192" t="s">
        <v>398</v>
      </c>
      <c r="C23" s="32"/>
      <c r="D23" s="185"/>
      <c r="E23" s="102"/>
      <c r="F23" s="102"/>
    </row>
    <row r="24" spans="1:6" x14ac:dyDescent="0.2">
      <c r="A24" s="94"/>
      <c r="B24" s="188" t="s">
        <v>660</v>
      </c>
      <c r="C24" s="32">
        <v>1</v>
      </c>
      <c r="D24" s="185" t="s">
        <v>1</v>
      </c>
      <c r="E24" s="101"/>
      <c r="F24" s="102">
        <f>C24*E24</f>
        <v>0</v>
      </c>
    </row>
    <row r="25" spans="1:6" x14ac:dyDescent="0.2">
      <c r="A25" s="103"/>
      <c r="B25" s="190"/>
      <c r="C25" s="33"/>
      <c r="D25" s="193"/>
      <c r="E25" s="87"/>
      <c r="F25" s="87"/>
    </row>
    <row r="26" spans="1:6" x14ac:dyDescent="0.2">
      <c r="A26" s="94"/>
      <c r="B26" s="188"/>
      <c r="C26" s="32"/>
      <c r="D26" s="185"/>
      <c r="E26" s="102"/>
      <c r="F26" s="102"/>
    </row>
    <row r="27" spans="1:6" x14ac:dyDescent="0.2">
      <c r="A27" s="287">
        <f>COUNT($A$7:A26)+1</f>
        <v>5</v>
      </c>
      <c r="B27" s="184" t="s">
        <v>653</v>
      </c>
      <c r="C27" s="32"/>
      <c r="D27" s="185"/>
      <c r="E27" s="102"/>
      <c r="F27" s="102"/>
    </row>
    <row r="28" spans="1:6" x14ac:dyDescent="0.2">
      <c r="A28" s="94"/>
      <c r="B28" s="188" t="s">
        <v>659</v>
      </c>
      <c r="C28" s="32"/>
      <c r="D28" s="185"/>
      <c r="E28" s="102"/>
      <c r="F28" s="102"/>
    </row>
    <row r="29" spans="1:6" x14ac:dyDescent="0.2">
      <c r="A29" s="94"/>
      <c r="B29" s="188"/>
      <c r="C29" s="32">
        <v>1</v>
      </c>
      <c r="D29" s="185" t="s">
        <v>1</v>
      </c>
      <c r="E29" s="101"/>
      <c r="F29" s="102">
        <f>C29*E29</f>
        <v>0</v>
      </c>
    </row>
    <row r="30" spans="1:6" x14ac:dyDescent="0.2">
      <c r="A30" s="94"/>
      <c r="B30" s="188"/>
      <c r="C30" s="32"/>
      <c r="D30" s="185"/>
      <c r="E30" s="102"/>
      <c r="F30" s="102"/>
    </row>
    <row r="31" spans="1:6" x14ac:dyDescent="0.2">
      <c r="A31" s="125"/>
      <c r="B31" s="285"/>
      <c r="C31" s="107"/>
      <c r="D31" s="182"/>
      <c r="E31" s="129"/>
      <c r="F31" s="129"/>
    </row>
    <row r="32" spans="1:6" x14ac:dyDescent="0.2">
      <c r="A32" s="287">
        <f>COUNT($A$7:A31)+1</f>
        <v>6</v>
      </c>
      <c r="B32" s="184" t="s">
        <v>419</v>
      </c>
      <c r="C32" s="32"/>
      <c r="D32" s="185"/>
      <c r="E32" s="186"/>
      <c r="F32" s="186"/>
    </row>
    <row r="33" spans="1:6" ht="38.25" x14ac:dyDescent="0.2">
      <c r="A33" s="94"/>
      <c r="B33" s="192" t="s">
        <v>418</v>
      </c>
      <c r="C33" s="32"/>
      <c r="D33" s="185"/>
      <c r="E33" s="186"/>
      <c r="F33" s="186"/>
    </row>
    <row r="34" spans="1:6" x14ac:dyDescent="0.2">
      <c r="A34" s="94"/>
      <c r="B34" s="188" t="s">
        <v>417</v>
      </c>
      <c r="C34" s="32">
        <v>1</v>
      </c>
      <c r="D34" s="185" t="s">
        <v>1</v>
      </c>
      <c r="E34" s="101"/>
      <c r="F34" s="102">
        <f>C34*E34</f>
        <v>0</v>
      </c>
    </row>
    <row r="35" spans="1:6" x14ac:dyDescent="0.2">
      <c r="A35" s="103"/>
      <c r="B35" s="190"/>
      <c r="C35" s="33"/>
      <c r="D35" s="193"/>
      <c r="E35" s="87"/>
      <c r="F35" s="87"/>
    </row>
    <row r="36" spans="1:6" x14ac:dyDescent="0.2">
      <c r="A36" s="125"/>
      <c r="B36" s="285"/>
      <c r="C36" s="107"/>
      <c r="D36" s="182"/>
      <c r="E36" s="129"/>
      <c r="F36" s="129"/>
    </row>
    <row r="37" spans="1:6" x14ac:dyDescent="0.2">
      <c r="A37" s="287">
        <f>COUNT($A$7:A36)+1</f>
        <v>7</v>
      </c>
      <c r="B37" s="184" t="s">
        <v>406</v>
      </c>
      <c r="C37" s="32"/>
      <c r="D37" s="185"/>
      <c r="E37" s="186"/>
      <c r="F37" s="186"/>
    </row>
    <row r="38" spans="1:6" ht="25.5" x14ac:dyDescent="0.2">
      <c r="A38" s="94"/>
      <c r="B38" s="192" t="s">
        <v>407</v>
      </c>
      <c r="C38" s="32"/>
      <c r="D38" s="185"/>
      <c r="E38" s="186"/>
      <c r="F38" s="186"/>
    </row>
    <row r="39" spans="1:6" x14ac:dyDescent="0.2">
      <c r="A39" s="94"/>
      <c r="B39" s="202" t="s">
        <v>408</v>
      </c>
      <c r="C39" s="32">
        <v>1</v>
      </c>
      <c r="D39" s="185" t="s">
        <v>1</v>
      </c>
      <c r="E39" s="101"/>
      <c r="F39" s="102">
        <f>C39*E39</f>
        <v>0</v>
      </c>
    </row>
    <row r="40" spans="1:6" x14ac:dyDescent="0.2">
      <c r="A40" s="103"/>
      <c r="B40" s="203"/>
      <c r="C40" s="33"/>
      <c r="D40" s="193"/>
      <c r="E40" s="87"/>
      <c r="F40" s="87"/>
    </row>
    <row r="41" spans="1:6" x14ac:dyDescent="0.2">
      <c r="A41" s="125"/>
      <c r="B41" s="21"/>
      <c r="C41" s="156"/>
      <c r="D41" s="182"/>
      <c r="E41" s="129"/>
      <c r="F41" s="129"/>
    </row>
    <row r="42" spans="1:6" x14ac:dyDescent="0.2">
      <c r="A42" s="287">
        <f>COUNT($A$7:A40)+1</f>
        <v>8</v>
      </c>
      <c r="B42" s="184" t="s">
        <v>214</v>
      </c>
      <c r="C42" s="97"/>
      <c r="D42" s="185"/>
      <c r="E42" s="186"/>
      <c r="F42" s="102"/>
    </row>
    <row r="43" spans="1:6" ht="25.5" x14ac:dyDescent="0.2">
      <c r="A43" s="94"/>
      <c r="B43" s="192" t="s">
        <v>178</v>
      </c>
      <c r="C43" s="97"/>
      <c r="D43" s="185"/>
      <c r="E43" s="186"/>
      <c r="F43" s="102"/>
    </row>
    <row r="44" spans="1:6" ht="14.25" x14ac:dyDescent="0.2">
      <c r="A44" s="94"/>
      <c r="B44" s="202"/>
      <c r="C44" s="97">
        <v>4</v>
      </c>
      <c r="D44" s="189" t="s">
        <v>8</v>
      </c>
      <c r="E44" s="101"/>
      <c r="F44" s="102">
        <f>C44*E44</f>
        <v>0</v>
      </c>
    </row>
    <row r="45" spans="1:6" x14ac:dyDescent="0.2">
      <c r="A45" s="103"/>
      <c r="B45" s="203"/>
      <c r="C45" s="204"/>
      <c r="D45" s="193"/>
      <c r="E45" s="205"/>
      <c r="F45" s="87"/>
    </row>
    <row r="46" spans="1:6" x14ac:dyDescent="0.2">
      <c r="A46" s="125"/>
      <c r="B46" s="21"/>
      <c r="C46" s="156"/>
      <c r="D46" s="182"/>
      <c r="E46" s="129"/>
      <c r="F46" s="129"/>
    </row>
    <row r="47" spans="1:6" x14ac:dyDescent="0.2">
      <c r="A47" s="287">
        <f>COUNT($A$7:A45)+1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D49*(SUM(F9:F44))</f>
        <v>0</v>
      </c>
    </row>
    <row r="50" spans="1:6" x14ac:dyDescent="0.2">
      <c r="A50" s="292"/>
      <c r="B50" s="203"/>
      <c r="C50" s="204"/>
      <c r="D50" s="193"/>
      <c r="E50" s="87"/>
      <c r="F50" s="87"/>
    </row>
    <row r="51" spans="1:6" x14ac:dyDescent="0.2">
      <c r="A51" s="163"/>
      <c r="B51" s="243" t="s">
        <v>347</v>
      </c>
      <c r="C51" s="244"/>
      <c r="D51" s="245"/>
      <c r="E51" s="164" t="s">
        <v>12</v>
      </c>
      <c r="F51" s="70">
        <f>SUM(F9:F50)</f>
        <v>0</v>
      </c>
    </row>
  </sheetData>
  <sheetProtection algorithmName="SHA-512" hashValue="IqRyUyBXtB0Y8+rVcalxk8jiIe1Wf4iGQyynpmMnxtHgVQMjInS9aqdHGgdxAEX7ZCq+750YbAWxJBhv7h1qHg==" saltValue="fGfikl/hxQkG6LmzK4/a+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5"/>
  <sheetViews>
    <sheetView showGridLines="0" topLeftCell="A19" zoomScaleNormal="100" zoomScaleSheetLayoutView="100" workbookViewId="0">
      <selection activeCell="B37" sqref="B37:F3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542</v>
      </c>
      <c r="B3" s="36" t="s">
        <v>605</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203</v>
      </c>
      <c r="C7" s="32"/>
      <c r="D7" s="185"/>
      <c r="E7" s="186"/>
      <c r="F7" s="186"/>
    </row>
    <row r="8" spans="1:6" ht="25.5" x14ac:dyDescent="0.2">
      <c r="A8" s="94"/>
      <c r="B8" s="187" t="s">
        <v>204</v>
      </c>
      <c r="C8" s="32"/>
      <c r="D8" s="185"/>
      <c r="E8" s="186"/>
      <c r="F8" s="186"/>
    </row>
    <row r="9" spans="1:6" ht="14.25" x14ac:dyDescent="0.2">
      <c r="A9" s="94"/>
      <c r="B9" s="188" t="s">
        <v>388</v>
      </c>
      <c r="C9" s="32">
        <v>265</v>
      </c>
      <c r="D9" s="189" t="s">
        <v>8</v>
      </c>
      <c r="E9" s="101"/>
      <c r="F9" s="102">
        <f>C9*E9</f>
        <v>0</v>
      </c>
    </row>
    <row r="10" spans="1:6" x14ac:dyDescent="0.2">
      <c r="A10" s="103"/>
      <c r="B10" s="190"/>
      <c r="C10" s="33"/>
      <c r="D10" s="191"/>
      <c r="E10" s="87"/>
      <c r="F10" s="87"/>
    </row>
    <row r="11" spans="1:6" x14ac:dyDescent="0.2">
      <c r="A11" s="125"/>
      <c r="B11" s="285"/>
      <c r="C11" s="107"/>
      <c r="D11" s="286"/>
      <c r="E11" s="129"/>
      <c r="F11" s="129"/>
    </row>
    <row r="12" spans="1:6" ht="14.25" x14ac:dyDescent="0.2">
      <c r="A12" s="287">
        <f>COUNT($A$6:A11)+1</f>
        <v>2</v>
      </c>
      <c r="B12" s="184" t="s">
        <v>389</v>
      </c>
      <c r="C12" s="32"/>
      <c r="D12" s="185"/>
      <c r="E12" s="186"/>
      <c r="F12" s="186"/>
    </row>
    <row r="13" spans="1:6" ht="14.25" x14ac:dyDescent="0.2">
      <c r="A13" s="94"/>
      <c r="B13" s="192" t="s">
        <v>390</v>
      </c>
      <c r="C13" s="32"/>
      <c r="D13" s="185"/>
      <c r="E13" s="186"/>
      <c r="F13" s="186"/>
    </row>
    <row r="14" spans="1:6" x14ac:dyDescent="0.2">
      <c r="A14" s="94"/>
      <c r="B14" s="188" t="s">
        <v>391</v>
      </c>
      <c r="C14" s="32">
        <v>8</v>
      </c>
      <c r="D14" s="185" t="s">
        <v>1</v>
      </c>
      <c r="E14" s="101"/>
      <c r="F14" s="102">
        <f>C14*E14</f>
        <v>0</v>
      </c>
    </row>
    <row r="15" spans="1:6" x14ac:dyDescent="0.2">
      <c r="A15" s="103"/>
      <c r="B15" s="190"/>
      <c r="C15" s="33"/>
      <c r="D15" s="193"/>
      <c r="E15" s="87"/>
      <c r="F15" s="87"/>
    </row>
    <row r="16" spans="1:6" x14ac:dyDescent="0.2">
      <c r="A16" s="125"/>
      <c r="B16" s="21"/>
      <c r="C16" s="107"/>
      <c r="D16" s="182"/>
      <c r="E16" s="183"/>
      <c r="F16" s="183"/>
    </row>
    <row r="17" spans="1:6" ht="14.25" x14ac:dyDescent="0.2">
      <c r="A17" s="287">
        <f>COUNT($A$6:A16)+1</f>
        <v>3</v>
      </c>
      <c r="B17" s="184" t="s">
        <v>392</v>
      </c>
      <c r="C17" s="32"/>
      <c r="D17" s="185"/>
      <c r="E17" s="186"/>
      <c r="F17" s="186"/>
    </row>
    <row r="18" spans="1:6" ht="14.25" x14ac:dyDescent="0.2">
      <c r="A18" s="94"/>
      <c r="B18" s="192" t="s">
        <v>393</v>
      </c>
      <c r="C18" s="32"/>
      <c r="D18" s="185"/>
      <c r="E18" s="186"/>
      <c r="F18" s="186"/>
    </row>
    <row r="19" spans="1:6" x14ac:dyDescent="0.2">
      <c r="A19" s="94"/>
      <c r="B19" s="188" t="s">
        <v>391</v>
      </c>
      <c r="C19" s="32">
        <v>2</v>
      </c>
      <c r="D19" s="185" t="s">
        <v>1</v>
      </c>
      <c r="E19" s="101"/>
      <c r="F19" s="102">
        <f>C19*E19</f>
        <v>0</v>
      </c>
    </row>
    <row r="20" spans="1:6" x14ac:dyDescent="0.2">
      <c r="A20" s="103"/>
      <c r="B20" s="190"/>
      <c r="C20" s="33"/>
      <c r="D20" s="193"/>
      <c r="E20" s="87"/>
      <c r="F20" s="87"/>
    </row>
    <row r="21" spans="1:6" x14ac:dyDescent="0.2">
      <c r="A21" s="125"/>
      <c r="B21" s="21"/>
      <c r="C21" s="107"/>
      <c r="D21" s="182"/>
      <c r="E21" s="183"/>
      <c r="F21" s="183"/>
    </row>
    <row r="22" spans="1:6" x14ac:dyDescent="0.2">
      <c r="A22" s="287">
        <f>COUNT($A$6:A21)+1</f>
        <v>4</v>
      </c>
      <c r="B22" s="184" t="s">
        <v>598</v>
      </c>
      <c r="C22" s="32"/>
      <c r="D22" s="185"/>
      <c r="E22" s="186"/>
      <c r="F22" s="186"/>
    </row>
    <row r="23" spans="1:6" x14ac:dyDescent="0.2">
      <c r="A23" s="94"/>
      <c r="B23" s="192" t="s">
        <v>597</v>
      </c>
      <c r="C23" s="32"/>
      <c r="D23" s="185"/>
      <c r="E23" s="186"/>
      <c r="F23" s="186"/>
    </row>
    <row r="24" spans="1:6" x14ac:dyDescent="0.2">
      <c r="A24" s="94"/>
      <c r="B24" s="188" t="s">
        <v>603</v>
      </c>
      <c r="C24" s="32">
        <v>1</v>
      </c>
      <c r="D24" s="185" t="s">
        <v>1</v>
      </c>
      <c r="E24" s="101"/>
      <c r="F24" s="102">
        <f>C24*E24</f>
        <v>0</v>
      </c>
    </row>
    <row r="25" spans="1:6" x14ac:dyDescent="0.2">
      <c r="A25" s="103"/>
      <c r="B25" s="190"/>
      <c r="C25" s="33"/>
      <c r="D25" s="193"/>
      <c r="E25" s="87"/>
      <c r="F25" s="87"/>
    </row>
    <row r="26" spans="1:6" x14ac:dyDescent="0.2">
      <c r="A26" s="125"/>
      <c r="B26" s="21"/>
      <c r="C26" s="107"/>
      <c r="D26" s="182"/>
      <c r="E26" s="183"/>
      <c r="F26" s="183"/>
    </row>
    <row r="27" spans="1:6" x14ac:dyDescent="0.2">
      <c r="A27" s="287">
        <f>COUNT($A$6:A24)+1</f>
        <v>5</v>
      </c>
      <c r="B27" s="184" t="s">
        <v>400</v>
      </c>
      <c r="C27" s="32"/>
      <c r="D27" s="185"/>
      <c r="E27" s="186"/>
      <c r="F27" s="186"/>
    </row>
    <row r="28" spans="1:6" x14ac:dyDescent="0.2">
      <c r="A28" s="94"/>
      <c r="B28" s="192" t="s">
        <v>401</v>
      </c>
      <c r="C28" s="32"/>
      <c r="D28" s="185"/>
      <c r="E28" s="186"/>
      <c r="F28" s="186"/>
    </row>
    <row r="29" spans="1:6" x14ac:dyDescent="0.2">
      <c r="A29" s="94"/>
      <c r="B29" s="188" t="s">
        <v>403</v>
      </c>
      <c r="C29" s="32">
        <v>2</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COUNT($A$6:A29)+1</f>
        <v>6</v>
      </c>
      <c r="B32" s="184" t="s">
        <v>397</v>
      </c>
      <c r="C32" s="32"/>
      <c r="D32" s="185"/>
      <c r="E32" s="186"/>
      <c r="F32" s="186"/>
    </row>
    <row r="33" spans="1:6" x14ac:dyDescent="0.2">
      <c r="A33" s="94"/>
      <c r="B33" s="192" t="s">
        <v>398</v>
      </c>
      <c r="C33" s="32"/>
      <c r="D33" s="185"/>
      <c r="E33" s="186"/>
      <c r="F33" s="186"/>
    </row>
    <row r="34" spans="1:6" x14ac:dyDescent="0.2">
      <c r="A34" s="94"/>
      <c r="B34" s="188" t="s">
        <v>596</v>
      </c>
      <c r="C34" s="32">
        <v>2</v>
      </c>
      <c r="D34" s="185" t="s">
        <v>1</v>
      </c>
      <c r="E34" s="101"/>
      <c r="F34" s="102">
        <f>C34*E34</f>
        <v>0</v>
      </c>
    </row>
    <row r="35" spans="1:6" x14ac:dyDescent="0.2">
      <c r="A35" s="103"/>
      <c r="B35" s="190"/>
      <c r="C35" s="33"/>
      <c r="D35" s="193"/>
      <c r="E35" s="87"/>
      <c r="F35" s="87"/>
    </row>
    <row r="36" spans="1:6" x14ac:dyDescent="0.2">
      <c r="A36" s="125"/>
      <c r="B36" s="21"/>
      <c r="C36" s="107"/>
      <c r="D36" s="182"/>
      <c r="E36" s="183"/>
      <c r="F36" s="183"/>
    </row>
    <row r="37" spans="1:6" x14ac:dyDescent="0.2">
      <c r="A37" s="287">
        <f>COUNT($A$6:A36)+1</f>
        <v>7</v>
      </c>
      <c r="B37" s="184" t="s">
        <v>653</v>
      </c>
      <c r="C37" s="32"/>
      <c r="D37" s="185"/>
      <c r="E37" s="102"/>
      <c r="F37" s="102"/>
    </row>
    <row r="38" spans="1:6" x14ac:dyDescent="0.2">
      <c r="A38" s="94"/>
      <c r="B38" s="188" t="s">
        <v>657</v>
      </c>
      <c r="C38" s="32"/>
      <c r="D38" s="185"/>
      <c r="E38" s="102"/>
      <c r="F38" s="102"/>
    </row>
    <row r="39" spans="1:6" x14ac:dyDescent="0.2">
      <c r="A39" s="94"/>
      <c r="B39" s="188"/>
      <c r="C39" s="32">
        <v>1</v>
      </c>
      <c r="D39" s="185" t="s">
        <v>1</v>
      </c>
      <c r="E39" s="101"/>
      <c r="F39" s="102">
        <f>C39*E39</f>
        <v>0</v>
      </c>
    </row>
    <row r="40" spans="1:6" x14ac:dyDescent="0.2">
      <c r="A40" s="103"/>
      <c r="B40" s="190"/>
      <c r="C40" s="33"/>
      <c r="D40" s="193"/>
      <c r="E40" s="87"/>
      <c r="F40" s="87"/>
    </row>
    <row r="41" spans="1:6" x14ac:dyDescent="0.2">
      <c r="A41" s="125"/>
      <c r="B41" s="21"/>
      <c r="C41" s="107"/>
      <c r="D41" s="182"/>
      <c r="E41" s="183"/>
      <c r="F41" s="183"/>
    </row>
    <row r="42" spans="1:6" x14ac:dyDescent="0.2">
      <c r="A42" s="287">
        <f>COUNT($A$6:A41)+1</f>
        <v>8</v>
      </c>
      <c r="B42" s="184" t="s">
        <v>209</v>
      </c>
      <c r="C42" s="32"/>
      <c r="D42" s="185"/>
      <c r="E42" s="186"/>
      <c r="F42" s="186"/>
    </row>
    <row r="43" spans="1:6" ht="25.5" x14ac:dyDescent="0.2">
      <c r="A43" s="94"/>
      <c r="B43" s="192" t="s">
        <v>210</v>
      </c>
      <c r="C43" s="32"/>
      <c r="D43" s="185"/>
      <c r="E43" s="186"/>
      <c r="F43" s="186"/>
    </row>
    <row r="44" spans="1:6" x14ac:dyDescent="0.2">
      <c r="A44" s="94"/>
      <c r="B44" s="188" t="s">
        <v>403</v>
      </c>
      <c r="C44" s="32">
        <v>45</v>
      </c>
      <c r="D44" s="185" t="s">
        <v>1</v>
      </c>
      <c r="E44" s="101"/>
      <c r="F44" s="102">
        <f>C44*E44</f>
        <v>0</v>
      </c>
    </row>
    <row r="45" spans="1:6" x14ac:dyDescent="0.2">
      <c r="A45" s="94"/>
      <c r="B45" s="188" t="s">
        <v>589</v>
      </c>
      <c r="C45" s="32">
        <v>4</v>
      </c>
      <c r="D45" s="185" t="s">
        <v>1</v>
      </c>
      <c r="E45" s="101"/>
      <c r="F45" s="102">
        <f>C45*E45</f>
        <v>0</v>
      </c>
    </row>
    <row r="46" spans="1:6" x14ac:dyDescent="0.2">
      <c r="A46" s="103"/>
      <c r="B46" s="190"/>
      <c r="C46" s="33"/>
      <c r="D46" s="193"/>
      <c r="E46" s="87"/>
      <c r="F46" s="87"/>
    </row>
    <row r="47" spans="1:6" x14ac:dyDescent="0.2">
      <c r="A47" s="125"/>
      <c r="B47" s="21"/>
      <c r="C47" s="107"/>
      <c r="D47" s="182"/>
      <c r="E47" s="129"/>
      <c r="F47" s="183"/>
    </row>
    <row r="48" spans="1:6" x14ac:dyDescent="0.2">
      <c r="A48" s="287">
        <f>COUNT($A$6:A47)+1</f>
        <v>9</v>
      </c>
      <c r="B48" s="184" t="s">
        <v>404</v>
      </c>
      <c r="C48" s="32"/>
      <c r="D48" s="185"/>
      <c r="E48" s="102"/>
      <c r="F48" s="186"/>
    </row>
    <row r="49" spans="1:6" ht="25.5" x14ac:dyDescent="0.2">
      <c r="A49" s="94"/>
      <c r="B49" s="192" t="s">
        <v>405</v>
      </c>
      <c r="C49" s="32"/>
      <c r="D49" s="185"/>
      <c r="E49" s="186"/>
      <c r="F49" s="186"/>
    </row>
    <row r="50" spans="1:6" x14ac:dyDescent="0.2">
      <c r="A50" s="94"/>
      <c r="B50" s="188" t="s">
        <v>399</v>
      </c>
      <c r="C50" s="32">
        <v>2</v>
      </c>
      <c r="D50" s="185" t="s">
        <v>1</v>
      </c>
      <c r="E50" s="101"/>
      <c r="F50" s="102">
        <f>C50*E50</f>
        <v>0</v>
      </c>
    </row>
    <row r="51" spans="1:6" x14ac:dyDescent="0.2">
      <c r="A51" s="103"/>
      <c r="B51" s="190"/>
      <c r="C51" s="33"/>
      <c r="D51" s="193"/>
      <c r="E51" s="87"/>
      <c r="F51" s="87"/>
    </row>
    <row r="52" spans="1:6" x14ac:dyDescent="0.2">
      <c r="A52" s="125"/>
      <c r="B52" s="285"/>
      <c r="C52" s="107"/>
      <c r="D52" s="182"/>
      <c r="E52" s="129"/>
      <c r="F52" s="129"/>
    </row>
    <row r="53" spans="1:6" x14ac:dyDescent="0.2">
      <c r="A53" s="287">
        <f>COUNT($A$6:A52)+1</f>
        <v>10</v>
      </c>
      <c r="B53" s="184" t="s">
        <v>419</v>
      </c>
      <c r="C53" s="32"/>
      <c r="D53" s="185"/>
      <c r="E53" s="186"/>
      <c r="F53" s="186"/>
    </row>
    <row r="54" spans="1:6" ht="38.25" x14ac:dyDescent="0.2">
      <c r="A54" s="94"/>
      <c r="B54" s="192" t="s">
        <v>418</v>
      </c>
      <c r="C54" s="32"/>
      <c r="D54" s="185"/>
      <c r="E54" s="186"/>
      <c r="F54" s="186"/>
    </row>
    <row r="55" spans="1:6" x14ac:dyDescent="0.2">
      <c r="A55" s="94"/>
      <c r="B55" s="188" t="s">
        <v>391</v>
      </c>
      <c r="C55" s="32">
        <v>2</v>
      </c>
      <c r="D55" s="185" t="s">
        <v>1</v>
      </c>
      <c r="E55" s="101"/>
      <c r="F55" s="102">
        <f>C55*E55</f>
        <v>0</v>
      </c>
    </row>
    <row r="56" spans="1:6" x14ac:dyDescent="0.2">
      <c r="A56" s="103"/>
      <c r="B56" s="190"/>
      <c r="C56" s="33"/>
      <c r="D56" s="193"/>
      <c r="E56" s="87"/>
      <c r="F56" s="87"/>
    </row>
    <row r="57" spans="1:6" x14ac:dyDescent="0.2">
      <c r="A57" s="125"/>
      <c r="B57" s="285"/>
      <c r="C57" s="107"/>
      <c r="D57" s="182"/>
      <c r="E57" s="129"/>
      <c r="F57" s="129"/>
    </row>
    <row r="58" spans="1:6" x14ac:dyDescent="0.2">
      <c r="A58" s="287">
        <f>COUNT($A$6:A57)+1</f>
        <v>11</v>
      </c>
      <c r="B58" s="184" t="s">
        <v>406</v>
      </c>
      <c r="C58" s="32"/>
      <c r="D58" s="185"/>
      <c r="E58" s="186"/>
      <c r="F58" s="186"/>
    </row>
    <row r="59" spans="1:6" ht="25.5" x14ac:dyDescent="0.2">
      <c r="A59" s="94"/>
      <c r="B59" s="192" t="s">
        <v>407</v>
      </c>
      <c r="C59" s="32"/>
      <c r="D59" s="185"/>
      <c r="E59" s="186"/>
      <c r="F59" s="186"/>
    </row>
    <row r="60" spans="1:6" x14ac:dyDescent="0.2">
      <c r="A60" s="94"/>
      <c r="B60" s="202" t="s">
        <v>408</v>
      </c>
      <c r="C60" s="32">
        <v>5</v>
      </c>
      <c r="D60" s="185" t="s">
        <v>1</v>
      </c>
      <c r="E60" s="101"/>
      <c r="F60" s="102">
        <f>C60*E60</f>
        <v>0</v>
      </c>
    </row>
    <row r="61" spans="1:6" x14ac:dyDescent="0.2">
      <c r="A61" s="103"/>
      <c r="B61" s="203"/>
      <c r="C61" s="33"/>
      <c r="D61" s="193"/>
      <c r="E61" s="87"/>
      <c r="F61" s="87"/>
    </row>
    <row r="62" spans="1:6" x14ac:dyDescent="0.2">
      <c r="A62" s="125"/>
      <c r="B62" s="21"/>
      <c r="C62" s="107"/>
      <c r="D62" s="182"/>
      <c r="E62" s="183"/>
      <c r="F62" s="183"/>
    </row>
    <row r="63" spans="1:6" x14ac:dyDescent="0.2">
      <c r="A63" s="287">
        <f>COUNT($A$6:A60)+1</f>
        <v>12</v>
      </c>
      <c r="B63" s="184" t="s">
        <v>409</v>
      </c>
      <c r="C63" s="32"/>
      <c r="D63" s="185"/>
      <c r="E63" s="186"/>
      <c r="F63" s="186"/>
    </row>
    <row r="64" spans="1:6" ht="102" x14ac:dyDescent="0.2">
      <c r="A64" s="94"/>
      <c r="B64" s="192" t="s">
        <v>410</v>
      </c>
      <c r="C64" s="32"/>
      <c r="D64" s="185"/>
      <c r="E64" s="186"/>
      <c r="F64" s="186"/>
    </row>
    <row r="65" spans="1:6" x14ac:dyDescent="0.2">
      <c r="A65" s="94"/>
      <c r="B65" s="202"/>
      <c r="C65" s="32">
        <v>2</v>
      </c>
      <c r="D65" s="185" t="s">
        <v>1</v>
      </c>
      <c r="E65" s="101"/>
      <c r="F65" s="102">
        <f>C65*E65</f>
        <v>0</v>
      </c>
    </row>
    <row r="66" spans="1:6" x14ac:dyDescent="0.2">
      <c r="A66" s="103"/>
      <c r="B66" s="203"/>
      <c r="C66" s="33"/>
      <c r="D66" s="193"/>
      <c r="E66" s="87"/>
      <c r="F66" s="87"/>
    </row>
    <row r="67" spans="1:6" s="1" customFormat="1" x14ac:dyDescent="0.2">
      <c r="A67" s="111"/>
      <c r="B67" s="334"/>
      <c r="C67" s="32"/>
      <c r="D67" s="332"/>
      <c r="E67" s="23"/>
      <c r="F67" s="23"/>
    </row>
    <row r="68" spans="1:6" s="1" customFormat="1" x14ac:dyDescent="0.2">
      <c r="A68" s="42">
        <f>COUNT($A$6:A66)+1</f>
        <v>13</v>
      </c>
      <c r="B68" s="25" t="s">
        <v>463</v>
      </c>
      <c r="C68" s="32"/>
      <c r="D68" s="9"/>
      <c r="E68" s="23"/>
      <c r="F68" s="24"/>
    </row>
    <row r="69" spans="1:6" s="1" customFormat="1" ht="38.25" x14ac:dyDescent="0.2">
      <c r="A69" s="111"/>
      <c r="B69" s="26" t="s">
        <v>464</v>
      </c>
      <c r="C69" s="32"/>
      <c r="D69" s="9"/>
      <c r="E69" s="23"/>
      <c r="F69" s="24"/>
    </row>
    <row r="70" spans="1:6" s="1" customFormat="1" x14ac:dyDescent="0.2">
      <c r="A70" s="111"/>
      <c r="B70" s="26" t="s">
        <v>602</v>
      </c>
      <c r="C70" s="32">
        <v>5</v>
      </c>
      <c r="D70" s="9" t="s">
        <v>1</v>
      </c>
      <c r="E70" s="31"/>
      <c r="F70" s="23">
        <f>C70*E70</f>
        <v>0</v>
      </c>
    </row>
    <row r="71" spans="1:6" s="1" customFormat="1" x14ac:dyDescent="0.2">
      <c r="A71" s="111"/>
      <c r="B71" s="334"/>
      <c r="C71" s="32"/>
      <c r="D71" s="332"/>
      <c r="E71" s="23"/>
      <c r="F71" s="23"/>
    </row>
    <row r="72" spans="1:6" s="1" customFormat="1" x14ac:dyDescent="0.2">
      <c r="A72" s="111"/>
      <c r="B72" s="334"/>
      <c r="C72" s="32"/>
      <c r="D72" s="332"/>
      <c r="E72" s="23"/>
      <c r="F72" s="23"/>
    </row>
    <row r="73" spans="1:6" s="1" customFormat="1" x14ac:dyDescent="0.2">
      <c r="A73" s="105"/>
      <c r="B73" s="194"/>
      <c r="C73" s="195"/>
      <c r="D73" s="196"/>
      <c r="E73" s="110"/>
      <c r="F73" s="197"/>
    </row>
    <row r="74" spans="1:6" x14ac:dyDescent="0.2">
      <c r="A74" s="287">
        <f>COUNT($A$6:A73)+1</f>
        <v>14</v>
      </c>
      <c r="B74" s="198" t="s">
        <v>212</v>
      </c>
      <c r="C74" s="199"/>
      <c r="D74" s="200"/>
      <c r="E74" s="102"/>
      <c r="F74" s="201"/>
    </row>
    <row r="75" spans="1:6" ht="25.5" x14ac:dyDescent="0.2">
      <c r="A75" s="94"/>
      <c r="B75" s="192" t="s">
        <v>213</v>
      </c>
      <c r="C75" s="97"/>
      <c r="D75" s="185"/>
      <c r="E75" s="186"/>
      <c r="F75" s="102"/>
    </row>
    <row r="76" spans="1:6" x14ac:dyDescent="0.2">
      <c r="A76" s="94"/>
      <c r="B76" s="202"/>
      <c r="C76" s="97">
        <v>5</v>
      </c>
      <c r="D76" s="185" t="s">
        <v>1</v>
      </c>
      <c r="E76" s="101"/>
      <c r="F76" s="102">
        <f>C76*E76</f>
        <v>0</v>
      </c>
    </row>
    <row r="77" spans="1:6" x14ac:dyDescent="0.2">
      <c r="A77" s="103"/>
      <c r="B77" s="203"/>
      <c r="C77" s="204"/>
      <c r="D77" s="193"/>
      <c r="E77" s="87"/>
      <c r="F77" s="87"/>
    </row>
    <row r="78" spans="1:6" x14ac:dyDescent="0.2">
      <c r="A78" s="94"/>
      <c r="B78" s="202"/>
      <c r="C78" s="97"/>
      <c r="D78" s="185"/>
      <c r="E78" s="102"/>
      <c r="F78" s="102"/>
    </row>
    <row r="79" spans="1:6" x14ac:dyDescent="0.2">
      <c r="A79" s="94"/>
      <c r="B79" s="184" t="s">
        <v>587</v>
      </c>
      <c r="C79" s="97"/>
      <c r="D79" s="185"/>
      <c r="E79" s="186"/>
      <c r="F79" s="102"/>
    </row>
    <row r="80" spans="1:6" x14ac:dyDescent="0.2">
      <c r="A80" s="94"/>
      <c r="B80" s="202"/>
      <c r="C80" s="97"/>
      <c r="D80" s="185"/>
      <c r="E80" s="186"/>
      <c r="F80" s="102"/>
    </row>
    <row r="81" spans="1:6" x14ac:dyDescent="0.2">
      <c r="A81" s="287">
        <f>COUNT($A$6:A78)+1</f>
        <v>15</v>
      </c>
      <c r="B81" s="184" t="s">
        <v>203</v>
      </c>
      <c r="C81" s="32"/>
      <c r="D81" s="185"/>
      <c r="E81" s="186"/>
      <c r="F81" s="186"/>
    </row>
    <row r="82" spans="1:6" ht="25.5" x14ac:dyDescent="0.2">
      <c r="A82" s="94"/>
      <c r="B82" s="187" t="s">
        <v>204</v>
      </c>
      <c r="C82" s="32"/>
      <c r="D82" s="185"/>
      <c r="E82" s="186"/>
      <c r="F82" s="186"/>
    </row>
    <row r="83" spans="1:6" ht="14.25" x14ac:dyDescent="0.2">
      <c r="A83" s="94"/>
      <c r="B83" s="188" t="s">
        <v>388</v>
      </c>
      <c r="C83" s="32">
        <v>1</v>
      </c>
      <c r="D83" s="189" t="s">
        <v>8</v>
      </c>
      <c r="E83" s="101"/>
      <c r="F83" s="102">
        <f>C83*E83</f>
        <v>0</v>
      </c>
    </row>
    <row r="84" spans="1:6" x14ac:dyDescent="0.2">
      <c r="A84" s="103"/>
      <c r="B84" s="203"/>
      <c r="C84" s="204"/>
      <c r="D84" s="193"/>
      <c r="E84" s="205"/>
      <c r="F84" s="87"/>
    </row>
    <row r="85" spans="1:6" x14ac:dyDescent="0.2">
      <c r="A85" s="94"/>
      <c r="D85" s="93"/>
      <c r="E85" s="429"/>
      <c r="F85" s="446"/>
    </row>
    <row r="86" spans="1:6" x14ac:dyDescent="0.2">
      <c r="A86" s="287">
        <f>COUNT($A$6:A83)+1</f>
        <v>16</v>
      </c>
      <c r="B86" s="184" t="s">
        <v>394</v>
      </c>
      <c r="D86" s="93"/>
      <c r="E86" s="429"/>
      <c r="F86" s="446"/>
    </row>
    <row r="87" spans="1:6" x14ac:dyDescent="0.2">
      <c r="A87" s="94"/>
      <c r="B87" s="192" t="s">
        <v>395</v>
      </c>
      <c r="D87" s="93"/>
      <c r="E87" s="429"/>
      <c r="F87" s="446"/>
    </row>
    <row r="88" spans="1:6" x14ac:dyDescent="0.2">
      <c r="A88" s="94"/>
      <c r="B88" s="188" t="s">
        <v>416</v>
      </c>
      <c r="C88" s="32">
        <v>1</v>
      </c>
      <c r="D88" s="185" t="s">
        <v>1</v>
      </c>
      <c r="E88" s="101"/>
      <c r="F88" s="102">
        <f>C88*E88</f>
        <v>0</v>
      </c>
    </row>
    <row r="89" spans="1:6" x14ac:dyDescent="0.2">
      <c r="A89" s="103"/>
      <c r="B89" s="203"/>
      <c r="C89" s="204"/>
      <c r="D89" s="193"/>
      <c r="E89" s="205"/>
      <c r="F89" s="87"/>
    </row>
    <row r="90" spans="1:6" x14ac:dyDescent="0.2">
      <c r="A90" s="94"/>
      <c r="B90" s="436"/>
      <c r="C90" s="435"/>
      <c r="D90" s="1"/>
      <c r="E90" s="429"/>
      <c r="F90" s="429"/>
    </row>
    <row r="91" spans="1:6" x14ac:dyDescent="0.2">
      <c r="A91" s="287">
        <f>COUNT($A$6:A89)+1</f>
        <v>17</v>
      </c>
      <c r="B91" s="372" t="s">
        <v>419</v>
      </c>
      <c r="D91" s="93"/>
      <c r="E91" s="429"/>
      <c r="F91" s="446"/>
    </row>
    <row r="92" spans="1:6" ht="38.25" x14ac:dyDescent="0.2">
      <c r="A92" s="94"/>
      <c r="B92" s="445" t="s">
        <v>418</v>
      </c>
      <c r="D92" s="93"/>
      <c r="E92" s="429"/>
      <c r="F92" s="446"/>
    </row>
    <row r="93" spans="1:6" x14ac:dyDescent="0.2">
      <c r="A93" s="94"/>
      <c r="B93" s="188" t="s">
        <v>391</v>
      </c>
      <c r="C93" s="32">
        <v>1</v>
      </c>
      <c r="D93" s="185" t="s">
        <v>1</v>
      </c>
      <c r="E93" s="101"/>
      <c r="F93" s="102">
        <f>C93*E93</f>
        <v>0</v>
      </c>
    </row>
    <row r="94" spans="1:6" x14ac:dyDescent="0.2">
      <c r="A94" s="103"/>
      <c r="B94" s="203"/>
      <c r="C94" s="204"/>
      <c r="D94" s="193"/>
      <c r="E94" s="205"/>
      <c r="F94" s="87"/>
    </row>
    <row r="95" spans="1:6" x14ac:dyDescent="0.2">
      <c r="A95" s="94"/>
      <c r="D95" s="93"/>
      <c r="E95" s="429"/>
      <c r="F95" s="446"/>
    </row>
    <row r="96" spans="1:6" x14ac:dyDescent="0.2">
      <c r="A96" s="287">
        <f>COUNT($A$6:A94)+1</f>
        <v>18</v>
      </c>
      <c r="B96" s="372" t="s">
        <v>209</v>
      </c>
      <c r="D96" s="93"/>
      <c r="E96" s="429"/>
      <c r="F96" s="446"/>
    </row>
    <row r="97" spans="1:6" ht="25.5" x14ac:dyDescent="0.2">
      <c r="A97" s="94"/>
      <c r="B97" s="445" t="s">
        <v>569</v>
      </c>
      <c r="D97" s="93"/>
      <c r="E97" s="429"/>
      <c r="F97" s="446"/>
    </row>
    <row r="98" spans="1:6" x14ac:dyDescent="0.2">
      <c r="A98" s="94"/>
      <c r="B98" s="188" t="s">
        <v>403</v>
      </c>
      <c r="C98" s="32">
        <v>4</v>
      </c>
      <c r="D98" s="185" t="s">
        <v>1</v>
      </c>
      <c r="E98" s="101"/>
      <c r="F98" s="102">
        <f>C98*E98</f>
        <v>0</v>
      </c>
    </row>
    <row r="99" spans="1:6" x14ac:dyDescent="0.2">
      <c r="A99" s="103"/>
      <c r="B99" s="203"/>
      <c r="C99" s="204"/>
      <c r="D99" s="193"/>
      <c r="E99" s="205"/>
      <c r="F99" s="87"/>
    </row>
    <row r="100" spans="1:6" x14ac:dyDescent="0.2">
      <c r="A100" s="94"/>
      <c r="D100" s="93"/>
      <c r="E100" s="429"/>
      <c r="F100" s="429"/>
    </row>
    <row r="101" spans="1:6" x14ac:dyDescent="0.2">
      <c r="A101" s="287">
        <f>COUNT($A$6:A99)+1</f>
        <v>19</v>
      </c>
      <c r="B101" s="370" t="s">
        <v>567</v>
      </c>
      <c r="C101" s="435"/>
      <c r="D101" s="1"/>
      <c r="E101" s="362"/>
      <c r="F101" s="362"/>
    </row>
    <row r="102" spans="1:6" ht="38.25" x14ac:dyDescent="0.2">
      <c r="A102" s="94"/>
      <c r="B102" s="369" t="s">
        <v>566</v>
      </c>
      <c r="C102" s="435"/>
      <c r="D102" s="1"/>
      <c r="E102" s="362"/>
      <c r="F102" s="362"/>
    </row>
    <row r="103" spans="1:6" ht="14.25" x14ac:dyDescent="0.2">
      <c r="A103" s="94"/>
      <c r="B103" s="447"/>
      <c r="C103" s="435">
        <v>1</v>
      </c>
      <c r="D103" s="428" t="s">
        <v>8</v>
      </c>
      <c r="E103" s="360"/>
      <c r="F103" s="362">
        <f>+E103*C103</f>
        <v>0</v>
      </c>
    </row>
    <row r="104" spans="1:6" x14ac:dyDescent="0.2">
      <c r="A104" s="103"/>
      <c r="B104" s="203"/>
      <c r="C104" s="204"/>
      <c r="D104" s="193"/>
      <c r="E104" s="205"/>
      <c r="F104" s="87"/>
    </row>
    <row r="105" spans="1:6" x14ac:dyDescent="0.2">
      <c r="A105" s="94"/>
      <c r="B105" s="202"/>
      <c r="C105" s="97"/>
      <c r="D105" s="185"/>
      <c r="E105" s="186"/>
      <c r="F105" s="102"/>
    </row>
    <row r="106" spans="1:6" x14ac:dyDescent="0.2">
      <c r="A106" s="287">
        <f>COUNT($A$6:A103)+1</f>
        <v>20</v>
      </c>
      <c r="B106" s="370" t="s">
        <v>565</v>
      </c>
      <c r="D106" s="93"/>
      <c r="E106" s="429"/>
      <c r="F106" s="429"/>
    </row>
    <row r="107" spans="1:6" ht="25.5" x14ac:dyDescent="0.2">
      <c r="A107" s="94"/>
      <c r="B107" s="369" t="s">
        <v>564</v>
      </c>
      <c r="D107" s="93"/>
      <c r="E107" s="429"/>
      <c r="F107" s="429"/>
    </row>
    <row r="108" spans="1:6" x14ac:dyDescent="0.2">
      <c r="A108" s="94"/>
      <c r="D108" s="439">
        <v>0.03</v>
      </c>
      <c r="E108" s="429"/>
      <c r="F108" s="429">
        <f>D108*(SUM(F83:F103))</f>
        <v>0</v>
      </c>
    </row>
    <row r="109" spans="1:6" x14ac:dyDescent="0.2">
      <c r="A109" s="94"/>
      <c r="B109" s="202"/>
      <c r="C109" s="97"/>
      <c r="D109" s="185"/>
      <c r="E109" s="102"/>
      <c r="F109" s="102"/>
    </row>
    <row r="110" spans="1:6" x14ac:dyDescent="0.2">
      <c r="A110" s="125"/>
      <c r="B110" s="21"/>
      <c r="C110" s="156"/>
      <c r="D110" s="182"/>
      <c r="E110" s="129"/>
      <c r="F110" s="129"/>
    </row>
    <row r="111" spans="1:6" x14ac:dyDescent="0.2">
      <c r="A111" s="287">
        <f>COUNT($A$6:A109)+1</f>
        <v>21</v>
      </c>
      <c r="B111" s="184" t="s">
        <v>214</v>
      </c>
      <c r="C111" s="97"/>
      <c r="D111" s="185"/>
      <c r="E111" s="186"/>
      <c r="F111" s="102"/>
    </row>
    <row r="112" spans="1:6" ht="25.5" x14ac:dyDescent="0.2">
      <c r="A112" s="94"/>
      <c r="B112" s="192" t="s">
        <v>178</v>
      </c>
      <c r="C112" s="97"/>
      <c r="D112" s="185"/>
      <c r="E112" s="186"/>
      <c r="F112" s="102"/>
    </row>
    <row r="113" spans="1:6" ht="14.25" x14ac:dyDescent="0.2">
      <c r="A113" s="94"/>
      <c r="B113" s="202"/>
      <c r="C113" s="97">
        <v>265</v>
      </c>
      <c r="D113" s="189" t="s">
        <v>8</v>
      </c>
      <c r="E113" s="101"/>
      <c r="F113" s="102">
        <f>C113*E113</f>
        <v>0</v>
      </c>
    </row>
    <row r="114" spans="1:6" x14ac:dyDescent="0.2">
      <c r="A114" s="103"/>
      <c r="B114" s="203"/>
      <c r="C114" s="204"/>
      <c r="D114" s="193"/>
      <c r="E114" s="205"/>
      <c r="F114" s="87"/>
    </row>
    <row r="115" spans="1:6" x14ac:dyDescent="0.2">
      <c r="A115" s="125"/>
      <c r="B115" s="21"/>
      <c r="C115" s="156"/>
      <c r="D115" s="182"/>
      <c r="E115" s="183"/>
      <c r="F115" s="129"/>
    </row>
    <row r="116" spans="1:6" x14ac:dyDescent="0.2">
      <c r="A116" s="287">
        <f>COUNT($A$6:A114)+1</f>
        <v>22</v>
      </c>
      <c r="B116" s="184" t="s">
        <v>217</v>
      </c>
      <c r="C116" s="97"/>
      <c r="D116" s="185"/>
      <c r="E116" s="186"/>
      <c r="F116" s="102"/>
    </row>
    <row r="117" spans="1:6" ht="38.25" x14ac:dyDescent="0.2">
      <c r="A117" s="94"/>
      <c r="B117" s="192" t="s">
        <v>218</v>
      </c>
      <c r="C117" s="97"/>
      <c r="D117" s="185"/>
      <c r="E117" s="186"/>
      <c r="F117" s="186"/>
    </row>
    <row r="118" spans="1:6" x14ac:dyDescent="0.2">
      <c r="A118" s="94"/>
      <c r="B118" s="202"/>
      <c r="C118" s="97"/>
      <c r="D118" s="206">
        <v>0.02</v>
      </c>
      <c r="E118" s="102"/>
      <c r="F118" s="102">
        <f>D118*(SUM(F9:F113))</f>
        <v>0</v>
      </c>
    </row>
    <row r="119" spans="1:6" x14ac:dyDescent="0.2">
      <c r="A119" s="103"/>
      <c r="B119" s="203"/>
      <c r="C119" s="204"/>
      <c r="D119" s="193"/>
      <c r="E119" s="87"/>
      <c r="F119" s="87"/>
    </row>
    <row r="120" spans="1:6" x14ac:dyDescent="0.2">
      <c r="A120" s="125"/>
      <c r="B120" s="21"/>
      <c r="C120" s="156"/>
      <c r="D120" s="182"/>
      <c r="E120" s="129"/>
      <c r="F120" s="129"/>
    </row>
    <row r="121" spans="1:6" x14ac:dyDescent="0.2">
      <c r="A121" s="287">
        <f>COUNT($A$6:A119)+1</f>
        <v>23</v>
      </c>
      <c r="B121" s="184" t="s">
        <v>414</v>
      </c>
      <c r="C121" s="97"/>
      <c r="D121" s="185"/>
      <c r="E121" s="102"/>
      <c r="F121" s="102"/>
    </row>
    <row r="122" spans="1:6" ht="38.25" x14ac:dyDescent="0.2">
      <c r="A122" s="94"/>
      <c r="B122" s="132" t="s">
        <v>415</v>
      </c>
      <c r="C122" s="97"/>
      <c r="D122" s="185"/>
      <c r="E122" s="186"/>
      <c r="F122" s="102"/>
    </row>
    <row r="123" spans="1:6" x14ac:dyDescent="0.2">
      <c r="A123" s="131"/>
      <c r="B123" s="202"/>
      <c r="C123" s="97"/>
      <c r="D123" s="206">
        <v>0.1</v>
      </c>
      <c r="E123" s="186"/>
      <c r="F123" s="102">
        <f>D123*(SUM(F9:F113))</f>
        <v>0</v>
      </c>
    </row>
    <row r="124" spans="1:6" x14ac:dyDescent="0.2">
      <c r="A124" s="292"/>
      <c r="B124" s="203"/>
      <c r="C124" s="204"/>
      <c r="D124" s="193"/>
      <c r="E124" s="87"/>
      <c r="F124" s="87"/>
    </row>
    <row r="125" spans="1:6" x14ac:dyDescent="0.2">
      <c r="A125" s="163"/>
      <c r="B125" s="243" t="s">
        <v>347</v>
      </c>
      <c r="C125" s="244"/>
      <c r="D125" s="245"/>
      <c r="E125" s="164" t="s">
        <v>12</v>
      </c>
      <c r="F125" s="70">
        <f>SUM(F9:F124)</f>
        <v>0</v>
      </c>
    </row>
  </sheetData>
  <sheetProtection algorithmName="SHA-512" hashValue="tfw7J1eHv+m+KkbRKG38/HOF5LsNOjqyYhRLM+Vm2DmXChmKxFAnrqxoo4b71l/24r1yBkmP0EDQOtpw+Rmk5Q==" saltValue="vNXrpv2bVhW6VxlUVs7iQ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showGridLines="0" topLeftCell="A7" zoomScaleNormal="100" zoomScaleSheetLayoutView="100" workbookViewId="0">
      <selection activeCell="B17" sqref="B17:F19"/>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544</v>
      </c>
      <c r="B3" s="36" t="s">
        <v>608</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203</v>
      </c>
      <c r="C7" s="32"/>
      <c r="D7" s="185"/>
      <c r="E7" s="186"/>
      <c r="F7" s="186"/>
    </row>
    <row r="8" spans="1:6" ht="25.5" x14ac:dyDescent="0.2">
      <c r="A8" s="94"/>
      <c r="B8" s="187" t="s">
        <v>204</v>
      </c>
      <c r="C8" s="32"/>
      <c r="D8" s="185"/>
      <c r="E8" s="186"/>
      <c r="F8" s="186"/>
    </row>
    <row r="9" spans="1:6" ht="14.25" x14ac:dyDescent="0.2">
      <c r="A9" s="94"/>
      <c r="B9" s="188" t="s">
        <v>205</v>
      </c>
      <c r="C9" s="32">
        <v>6</v>
      </c>
      <c r="D9" s="189" t="s">
        <v>8</v>
      </c>
      <c r="E9" s="101"/>
      <c r="F9" s="102">
        <f>C9*E9</f>
        <v>0</v>
      </c>
    </row>
    <row r="10" spans="1:6" x14ac:dyDescent="0.2">
      <c r="A10" s="103"/>
      <c r="B10" s="190"/>
      <c r="C10" s="33"/>
      <c r="D10" s="191"/>
      <c r="E10" s="87"/>
      <c r="F10" s="87"/>
    </row>
    <row r="11" spans="1:6" x14ac:dyDescent="0.2">
      <c r="A11" s="125"/>
      <c r="B11" s="285"/>
      <c r="C11" s="107"/>
      <c r="D11" s="286"/>
      <c r="E11" s="129"/>
      <c r="F11" s="129"/>
    </row>
    <row r="12" spans="1:6" x14ac:dyDescent="0.2">
      <c r="A12" s="287">
        <f>COUNT($A$6:A11)+1</f>
        <v>2</v>
      </c>
      <c r="B12" s="372" t="s">
        <v>607</v>
      </c>
      <c r="C12" s="32"/>
      <c r="D12" s="185"/>
      <c r="E12" s="186"/>
      <c r="F12" s="186"/>
    </row>
    <row r="13" spans="1:6" ht="51" x14ac:dyDescent="0.2">
      <c r="A13" s="287"/>
      <c r="B13" s="445" t="s">
        <v>606</v>
      </c>
      <c r="C13" s="32"/>
      <c r="D13" s="185"/>
      <c r="E13" s="186"/>
      <c r="F13" s="186"/>
    </row>
    <row r="14" spans="1:6" x14ac:dyDescent="0.2">
      <c r="A14" s="94"/>
      <c r="B14" s="188"/>
      <c r="C14" s="32">
        <v>2</v>
      </c>
      <c r="D14" s="185" t="s">
        <v>1</v>
      </c>
      <c r="E14" s="101"/>
      <c r="F14" s="102">
        <f>C14*E14</f>
        <v>0</v>
      </c>
    </row>
    <row r="15" spans="1:6" x14ac:dyDescent="0.2">
      <c r="A15" s="103"/>
      <c r="B15" s="190"/>
      <c r="C15" s="33"/>
      <c r="D15" s="193"/>
      <c r="E15" s="87"/>
      <c r="F15" s="87"/>
    </row>
    <row r="16" spans="1:6" x14ac:dyDescent="0.2">
      <c r="A16" s="94"/>
      <c r="B16" s="188"/>
      <c r="C16" s="32"/>
      <c r="D16" s="185"/>
      <c r="E16" s="102"/>
      <c r="F16" s="102"/>
    </row>
    <row r="17" spans="1:6" x14ac:dyDescent="0.2">
      <c r="A17" s="287">
        <f>COUNT($A$6:A16)+1</f>
        <v>3</v>
      </c>
      <c r="B17" s="184" t="s">
        <v>653</v>
      </c>
      <c r="C17" s="32"/>
      <c r="D17" s="185"/>
      <c r="E17" s="102"/>
      <c r="F17" s="102"/>
    </row>
    <row r="18" spans="1:6" x14ac:dyDescent="0.2">
      <c r="A18" s="94"/>
      <c r="B18" s="188" t="s">
        <v>661</v>
      </c>
      <c r="C18" s="32"/>
      <c r="D18" s="185"/>
      <c r="E18" s="102"/>
      <c r="F18" s="102"/>
    </row>
    <row r="19" spans="1:6" x14ac:dyDescent="0.2">
      <c r="A19" s="94"/>
      <c r="B19" s="188"/>
      <c r="C19" s="32">
        <v>2</v>
      </c>
      <c r="D19" s="185" t="s">
        <v>1</v>
      </c>
      <c r="E19" s="101"/>
      <c r="F19" s="102">
        <f>C19*E19</f>
        <v>0</v>
      </c>
    </row>
    <row r="20" spans="1:6" x14ac:dyDescent="0.2">
      <c r="A20" s="94"/>
      <c r="B20" s="188"/>
      <c r="C20" s="32"/>
      <c r="D20" s="185"/>
      <c r="E20" s="102"/>
      <c r="F20" s="102"/>
    </row>
    <row r="21" spans="1:6" x14ac:dyDescent="0.2">
      <c r="A21" s="125"/>
      <c r="B21" s="21"/>
      <c r="C21" s="107"/>
      <c r="D21" s="182"/>
      <c r="E21" s="183"/>
      <c r="F21" s="183"/>
    </row>
    <row r="22" spans="1:6" x14ac:dyDescent="0.2">
      <c r="A22" s="287">
        <f>COUNT($A$6:A21)+1</f>
        <v>4</v>
      </c>
      <c r="B22" s="184" t="s">
        <v>209</v>
      </c>
      <c r="C22" s="32"/>
      <c r="D22" s="185"/>
      <c r="E22" s="186"/>
      <c r="F22" s="186"/>
    </row>
    <row r="23" spans="1:6" ht="25.5" x14ac:dyDescent="0.2">
      <c r="A23" s="94"/>
      <c r="B23" s="192" t="s">
        <v>210</v>
      </c>
      <c r="C23" s="32"/>
      <c r="D23" s="185"/>
      <c r="E23" s="186"/>
      <c r="F23" s="186"/>
    </row>
    <row r="24" spans="1:6" x14ac:dyDescent="0.2">
      <c r="A24" s="94"/>
      <c r="B24" s="188" t="s">
        <v>211</v>
      </c>
      <c r="C24" s="32">
        <v>2</v>
      </c>
      <c r="D24" s="185" t="s">
        <v>1</v>
      </c>
      <c r="E24" s="101"/>
      <c r="F24" s="102">
        <f>C24*E24</f>
        <v>0</v>
      </c>
    </row>
    <row r="25" spans="1:6" x14ac:dyDescent="0.2">
      <c r="A25" s="103"/>
      <c r="B25" s="190"/>
      <c r="C25" s="33"/>
      <c r="D25" s="193"/>
      <c r="E25" s="87"/>
      <c r="F25" s="87"/>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208</v>
      </c>
      <c r="C29" s="32">
        <v>2</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3</v>
      </c>
      <c r="D34" s="185" t="s">
        <v>1</v>
      </c>
      <c r="E34" s="101"/>
      <c r="F34" s="102">
        <f>C34*E34</f>
        <v>0</v>
      </c>
    </row>
    <row r="35" spans="1:6" x14ac:dyDescent="0.2">
      <c r="A35" s="103"/>
      <c r="B35" s="203"/>
      <c r="C35" s="33"/>
      <c r="D35" s="193"/>
      <c r="E35" s="87"/>
      <c r="F35" s="87"/>
    </row>
    <row r="36" spans="1:6" x14ac:dyDescent="0.2">
      <c r="A36" s="125"/>
      <c r="B36" s="21"/>
      <c r="C36" s="107"/>
      <c r="D36" s="182"/>
      <c r="E36" s="183"/>
      <c r="F36" s="183"/>
    </row>
    <row r="37" spans="1:6" x14ac:dyDescent="0.2">
      <c r="A37" s="287">
        <f>COUNT($A$6:A34)+1</f>
        <v>7</v>
      </c>
      <c r="B37" s="184" t="s">
        <v>409</v>
      </c>
      <c r="C37" s="32"/>
      <c r="D37" s="185"/>
      <c r="E37" s="186"/>
      <c r="F37" s="186"/>
    </row>
    <row r="38" spans="1:6" ht="102" x14ac:dyDescent="0.2">
      <c r="A38" s="94"/>
      <c r="B38" s="192" t="s">
        <v>410</v>
      </c>
      <c r="C38" s="32"/>
      <c r="D38" s="185"/>
      <c r="E38" s="186"/>
      <c r="F38" s="186"/>
    </row>
    <row r="39" spans="1:6" x14ac:dyDescent="0.2">
      <c r="A39" s="94"/>
      <c r="B39" s="202"/>
      <c r="C39" s="32">
        <v>1</v>
      </c>
      <c r="D39" s="185" t="s">
        <v>1</v>
      </c>
      <c r="E39" s="101"/>
      <c r="F39" s="102">
        <f>C39*E39</f>
        <v>0</v>
      </c>
    </row>
    <row r="40" spans="1:6" x14ac:dyDescent="0.2">
      <c r="A40" s="103"/>
      <c r="B40" s="203"/>
      <c r="C40" s="33"/>
      <c r="D40" s="193"/>
      <c r="E40" s="87"/>
      <c r="F40" s="87"/>
    </row>
    <row r="41" spans="1:6" x14ac:dyDescent="0.2">
      <c r="A41" s="125"/>
      <c r="B41" s="21"/>
      <c r="C41" s="156"/>
      <c r="D41" s="182"/>
      <c r="E41" s="129"/>
      <c r="F41" s="129"/>
    </row>
    <row r="42" spans="1:6" x14ac:dyDescent="0.2">
      <c r="A42" s="287">
        <f>COUNT($A$6:A40)+1</f>
        <v>8</v>
      </c>
      <c r="B42" s="184" t="s">
        <v>214</v>
      </c>
      <c r="C42" s="97"/>
      <c r="D42" s="185"/>
      <c r="E42" s="186"/>
      <c r="F42" s="102"/>
    </row>
    <row r="43" spans="1:6" ht="25.5" x14ac:dyDescent="0.2">
      <c r="A43" s="94"/>
      <c r="B43" s="192" t="s">
        <v>178</v>
      </c>
      <c r="C43" s="97"/>
      <c r="D43" s="185"/>
      <c r="E43" s="186"/>
      <c r="F43" s="102"/>
    </row>
    <row r="44" spans="1:6" ht="14.25" x14ac:dyDescent="0.2">
      <c r="A44" s="94"/>
      <c r="B44" s="202"/>
      <c r="C44" s="97">
        <v>6</v>
      </c>
      <c r="D44" s="189" t="s">
        <v>8</v>
      </c>
      <c r="E44" s="101"/>
      <c r="F44" s="102">
        <f>C44*E44</f>
        <v>0</v>
      </c>
    </row>
    <row r="45" spans="1:6" x14ac:dyDescent="0.2">
      <c r="A45" s="103"/>
      <c r="B45" s="203"/>
      <c r="C45" s="204"/>
      <c r="D45" s="193"/>
      <c r="E45" s="205"/>
      <c r="F45" s="87"/>
    </row>
    <row r="46" spans="1:6" x14ac:dyDescent="0.2">
      <c r="A46" s="125"/>
      <c r="B46" s="21"/>
      <c r="C46" s="156"/>
      <c r="D46" s="182"/>
      <c r="E46" s="183"/>
      <c r="F46" s="129"/>
    </row>
    <row r="47" spans="1:6" x14ac:dyDescent="0.2">
      <c r="A47" s="287">
        <f>COUNT($A$6:A45)+1</f>
        <v>9</v>
      </c>
      <c r="B47" s="184" t="s">
        <v>217</v>
      </c>
      <c r="C47" s="97"/>
      <c r="D47" s="185"/>
      <c r="E47" s="186"/>
      <c r="F47" s="102"/>
    </row>
    <row r="48" spans="1:6" ht="38.25" x14ac:dyDescent="0.2">
      <c r="A48" s="94"/>
      <c r="B48" s="192" t="s">
        <v>218</v>
      </c>
      <c r="C48" s="97"/>
      <c r="D48" s="185"/>
      <c r="E48" s="186"/>
      <c r="F48" s="186"/>
    </row>
    <row r="49" spans="1:6" x14ac:dyDescent="0.2">
      <c r="A49" s="94"/>
      <c r="B49" s="202"/>
      <c r="C49" s="97"/>
      <c r="D49" s="206">
        <v>0.02</v>
      </c>
      <c r="E49" s="102"/>
      <c r="F49" s="102">
        <f>D49*(SUM(F6:F44))</f>
        <v>0</v>
      </c>
    </row>
    <row r="50" spans="1:6" x14ac:dyDescent="0.2">
      <c r="A50" s="103"/>
      <c r="B50" s="203"/>
      <c r="C50" s="204"/>
      <c r="D50" s="193"/>
      <c r="E50" s="87"/>
      <c r="F50" s="87"/>
    </row>
    <row r="51" spans="1:6" x14ac:dyDescent="0.2">
      <c r="A51" s="125"/>
      <c r="B51" s="21"/>
      <c r="C51" s="156"/>
      <c r="D51" s="182"/>
      <c r="E51" s="129"/>
      <c r="F51" s="129"/>
    </row>
    <row r="52" spans="1:6" x14ac:dyDescent="0.2">
      <c r="A52" s="287">
        <f>COUNT($A$6:A50)+1</f>
        <v>10</v>
      </c>
      <c r="B52" s="184" t="s">
        <v>414</v>
      </c>
      <c r="C52" s="97"/>
      <c r="D52" s="185"/>
      <c r="E52" s="102"/>
      <c r="F52" s="102"/>
    </row>
    <row r="53" spans="1:6" ht="38.25" x14ac:dyDescent="0.2">
      <c r="A53" s="94"/>
      <c r="B53" s="132" t="s">
        <v>415</v>
      </c>
      <c r="C53" s="97"/>
      <c r="D53" s="185"/>
      <c r="E53" s="186"/>
      <c r="F53" s="102"/>
    </row>
    <row r="54" spans="1:6" x14ac:dyDescent="0.2">
      <c r="A54" s="131"/>
      <c r="B54" s="202"/>
      <c r="C54" s="97"/>
      <c r="D54" s="206">
        <v>0.1</v>
      </c>
      <c r="E54" s="186"/>
      <c r="F54" s="102">
        <f>D54*(SUM(F6:F44))</f>
        <v>0</v>
      </c>
    </row>
    <row r="55" spans="1:6" x14ac:dyDescent="0.2">
      <c r="A55" s="292"/>
      <c r="B55" s="203"/>
      <c r="C55" s="204"/>
      <c r="D55" s="193"/>
      <c r="E55" s="87"/>
      <c r="F55" s="87"/>
    </row>
    <row r="56" spans="1:6" x14ac:dyDescent="0.2">
      <c r="A56" s="163"/>
      <c r="B56" s="243" t="s">
        <v>347</v>
      </c>
      <c r="C56" s="244"/>
      <c r="D56" s="245"/>
      <c r="E56" s="164" t="s">
        <v>12</v>
      </c>
      <c r="F56" s="70">
        <f>SUM(F6:F55)</f>
        <v>0</v>
      </c>
    </row>
  </sheetData>
  <sheetProtection algorithmName="SHA-512" hashValue="Qz3tGLiKDINeksmE7NMnglftY558kcA4C+nsMlz3ldF/370xLp4ZWY4CtZBTSy20dUz66ZaAqQ0nnROoCmXl0Q==" saltValue="OtwEB6JvWpvO/KvLz4B9X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0"/>
  <sheetViews>
    <sheetView showGridLines="0" zoomScaleNormal="100" zoomScaleSheetLayoutView="100" workbookViewId="0">
      <selection activeCell="B12" sqref="B12:F14"/>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547</v>
      </c>
      <c r="B3" s="36" t="s">
        <v>662</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385</v>
      </c>
      <c r="C7" s="32"/>
      <c r="D7" s="185"/>
      <c r="E7" s="186"/>
      <c r="F7" s="186"/>
    </row>
    <row r="8" spans="1:6" ht="25.5" x14ac:dyDescent="0.2">
      <c r="A8" s="94"/>
      <c r="B8" s="187" t="s">
        <v>386</v>
      </c>
      <c r="C8" s="32"/>
      <c r="D8" s="185"/>
      <c r="E8" s="186"/>
      <c r="F8" s="186"/>
    </row>
    <row r="9" spans="1:6" ht="14.25" x14ac:dyDescent="0.2">
      <c r="A9" s="94"/>
      <c r="B9" s="188" t="s">
        <v>387</v>
      </c>
      <c r="C9" s="32">
        <v>5</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655</v>
      </c>
      <c r="C12" s="32"/>
      <c r="D12" s="185"/>
      <c r="E12" s="102"/>
      <c r="F12" s="102"/>
    </row>
    <row r="13" spans="1:6" x14ac:dyDescent="0.2">
      <c r="A13" s="94"/>
      <c r="B13" s="202" t="s">
        <v>656</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2</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404</v>
      </c>
      <c r="C22" s="32"/>
      <c r="D22" s="185"/>
      <c r="E22" s="102"/>
      <c r="F22" s="102"/>
    </row>
    <row r="23" spans="1:6" ht="25.5" x14ac:dyDescent="0.2">
      <c r="A23" s="94"/>
      <c r="B23" s="192" t="s">
        <v>405</v>
      </c>
      <c r="C23" s="32"/>
      <c r="D23" s="185"/>
      <c r="E23" s="102"/>
      <c r="F23" s="102"/>
    </row>
    <row r="24" spans="1:6" x14ac:dyDescent="0.2">
      <c r="A24" s="94"/>
      <c r="B24" s="188" t="s">
        <v>399</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5</v>
      </c>
      <c r="D39" s="189" t="s">
        <v>8</v>
      </c>
      <c r="E39" s="101"/>
      <c r="F39" s="102">
        <f>C39*E39</f>
        <v>0</v>
      </c>
    </row>
    <row r="40" spans="1:6" x14ac:dyDescent="0.2">
      <c r="A40" s="125"/>
      <c r="B40" s="21"/>
      <c r="C40" s="156"/>
      <c r="D40" s="182"/>
      <c r="E40" s="183"/>
      <c r="F40" s="129"/>
    </row>
    <row r="41" spans="1:6" x14ac:dyDescent="0.2">
      <c r="A41" s="287">
        <f>COUNT($A$6:A39)+1</f>
        <v>8</v>
      </c>
      <c r="B41" s="184" t="s">
        <v>217</v>
      </c>
      <c r="C41" s="97"/>
      <c r="D41" s="185"/>
      <c r="E41" s="186"/>
      <c r="F41" s="102"/>
    </row>
    <row r="42" spans="1:6" ht="38.25" x14ac:dyDescent="0.2">
      <c r="A42" s="94"/>
      <c r="B42" s="192" t="s">
        <v>218</v>
      </c>
      <c r="C42" s="97"/>
      <c r="D42" s="185"/>
      <c r="E42" s="186"/>
      <c r="F42" s="186"/>
    </row>
    <row r="43" spans="1:6" x14ac:dyDescent="0.2">
      <c r="A43" s="94"/>
      <c r="B43" s="202"/>
      <c r="C43" s="97"/>
      <c r="D43" s="206">
        <v>0.02</v>
      </c>
      <c r="E43" s="102"/>
      <c r="F43" s="102">
        <f>D43*(SUM(F6:F39))</f>
        <v>0</v>
      </c>
    </row>
    <row r="44" spans="1:6" x14ac:dyDescent="0.2">
      <c r="A44" s="103"/>
      <c r="B44" s="203"/>
      <c r="C44" s="204"/>
      <c r="D44" s="193"/>
      <c r="E44" s="87"/>
      <c r="F44" s="87"/>
    </row>
    <row r="45" spans="1:6" x14ac:dyDescent="0.2">
      <c r="A45" s="125"/>
      <c r="B45" s="21"/>
      <c r="C45" s="156"/>
      <c r="D45" s="182"/>
      <c r="E45" s="129"/>
      <c r="F45" s="129"/>
    </row>
    <row r="46" spans="1:6" x14ac:dyDescent="0.2">
      <c r="A46" s="287">
        <f>COUNT($A$6:A44)+1</f>
        <v>9</v>
      </c>
      <c r="B46" s="184" t="s">
        <v>414</v>
      </c>
      <c r="C46" s="97"/>
      <c r="D46" s="185"/>
      <c r="E46" s="102"/>
      <c r="F46" s="102"/>
    </row>
    <row r="47" spans="1:6" ht="38.25" x14ac:dyDescent="0.2">
      <c r="A47" s="94"/>
      <c r="B47" s="132" t="s">
        <v>415</v>
      </c>
      <c r="C47" s="97"/>
      <c r="D47" s="185"/>
      <c r="E47" s="186"/>
      <c r="F47" s="102"/>
    </row>
    <row r="48" spans="1:6" x14ac:dyDescent="0.2">
      <c r="A48" s="131"/>
      <c r="B48" s="202"/>
      <c r="C48" s="97"/>
      <c r="D48" s="206">
        <v>0.1</v>
      </c>
      <c r="E48" s="186"/>
      <c r="F48" s="102">
        <f>D48*(SUM(F6:F39))</f>
        <v>0</v>
      </c>
    </row>
    <row r="49" spans="1:6" x14ac:dyDescent="0.2">
      <c r="A49" s="292"/>
      <c r="B49" s="203"/>
      <c r="C49" s="204"/>
      <c r="D49" s="193"/>
      <c r="E49" s="87"/>
      <c r="F49" s="87"/>
    </row>
    <row r="50" spans="1:6" x14ac:dyDescent="0.2">
      <c r="A50" s="163"/>
      <c r="B50" s="243" t="s">
        <v>347</v>
      </c>
      <c r="C50" s="244"/>
      <c r="D50" s="245"/>
      <c r="E50" s="164" t="s">
        <v>12</v>
      </c>
      <c r="F50" s="70">
        <f>SUM(F6:F49)</f>
        <v>0</v>
      </c>
    </row>
  </sheetData>
  <sheetProtection algorithmName="SHA-512" hashValue="n/ntxPdDbdDVzZNWa63pLlUjrUWU2vV4JopZq/CP0Cz3JDKXxGNglHqGRV0kvAVfq67x/y52MuSTv0xUSW8y0A==" saltValue="MU2a5Vs6ybqQmJON83TCO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3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zoomScaleNormal="100" zoomScaleSheetLayoutView="100" workbookViewId="0">
      <selection activeCell="B12" sqref="B12:F14"/>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549</v>
      </c>
      <c r="B3" s="36" t="s">
        <v>663</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385</v>
      </c>
      <c r="C7" s="32"/>
      <c r="D7" s="185"/>
      <c r="E7" s="186"/>
      <c r="F7" s="186"/>
    </row>
    <row r="8" spans="1:6" ht="25.5" x14ac:dyDescent="0.2">
      <c r="A8" s="94"/>
      <c r="B8" s="187" t="s">
        <v>386</v>
      </c>
      <c r="C8" s="32"/>
      <c r="D8" s="185"/>
      <c r="E8" s="186"/>
      <c r="F8" s="186"/>
    </row>
    <row r="9" spans="1:6" ht="14.25" x14ac:dyDescent="0.2">
      <c r="A9" s="94"/>
      <c r="B9" s="188" t="s">
        <v>387</v>
      </c>
      <c r="C9" s="32">
        <v>5</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655</v>
      </c>
      <c r="C12" s="32"/>
      <c r="D12" s="185"/>
      <c r="E12" s="102"/>
      <c r="F12" s="102"/>
    </row>
    <row r="13" spans="1:6" x14ac:dyDescent="0.2">
      <c r="A13" s="94"/>
      <c r="B13" s="202" t="s">
        <v>656</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2</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404</v>
      </c>
      <c r="C22" s="32"/>
      <c r="D22" s="185"/>
      <c r="E22" s="102"/>
      <c r="F22" s="102"/>
    </row>
    <row r="23" spans="1:6" ht="25.5" x14ac:dyDescent="0.2">
      <c r="A23" s="94"/>
      <c r="B23" s="192" t="s">
        <v>405</v>
      </c>
      <c r="C23" s="32"/>
      <c r="D23" s="185"/>
      <c r="E23" s="102"/>
      <c r="F23" s="102"/>
    </row>
    <row r="24" spans="1:6" x14ac:dyDescent="0.2">
      <c r="A24" s="94"/>
      <c r="B24" s="188" t="s">
        <v>399</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5</v>
      </c>
      <c r="D39" s="189" t="s">
        <v>8</v>
      </c>
      <c r="E39" s="101"/>
      <c r="F39" s="102">
        <f>C39*E39</f>
        <v>0</v>
      </c>
    </row>
    <row r="40" spans="1:6" x14ac:dyDescent="0.2">
      <c r="A40" s="103"/>
      <c r="B40" s="203"/>
      <c r="C40" s="204"/>
      <c r="D40" s="193"/>
      <c r="E40" s="205"/>
      <c r="F40" s="87"/>
    </row>
    <row r="41" spans="1:6" x14ac:dyDescent="0.2">
      <c r="A41" s="125"/>
      <c r="B41" s="21"/>
      <c r="C41" s="156"/>
      <c r="D41" s="182"/>
      <c r="E41" s="183"/>
      <c r="F41" s="129"/>
    </row>
    <row r="42" spans="1:6" x14ac:dyDescent="0.2">
      <c r="A42" s="287">
        <f>COUNT($A$6:A40)+1</f>
        <v>8</v>
      </c>
      <c r="B42" s="184" t="s">
        <v>217</v>
      </c>
      <c r="C42" s="97"/>
      <c r="D42" s="185"/>
      <c r="E42" s="186"/>
      <c r="F42" s="102"/>
    </row>
    <row r="43" spans="1:6" ht="38.25" x14ac:dyDescent="0.2">
      <c r="A43" s="94"/>
      <c r="B43" s="192" t="s">
        <v>218</v>
      </c>
      <c r="C43" s="97"/>
      <c r="D43" s="185"/>
      <c r="E43" s="186"/>
      <c r="F43" s="186"/>
    </row>
    <row r="44" spans="1:6" x14ac:dyDescent="0.2">
      <c r="A44" s="94"/>
      <c r="B44" s="202"/>
      <c r="C44" s="97"/>
      <c r="D44" s="206">
        <v>0.02</v>
      </c>
      <c r="E44" s="102"/>
      <c r="F44" s="102">
        <f>D44*(SUM(F6:F39))</f>
        <v>0</v>
      </c>
    </row>
    <row r="45" spans="1:6" x14ac:dyDescent="0.2">
      <c r="A45" s="103"/>
      <c r="B45" s="203"/>
      <c r="C45" s="204"/>
      <c r="D45" s="193"/>
      <c r="E45" s="87"/>
      <c r="F45" s="87"/>
    </row>
    <row r="46" spans="1:6" x14ac:dyDescent="0.2">
      <c r="A46" s="125"/>
      <c r="B46" s="21"/>
      <c r="C46" s="156"/>
      <c r="D46" s="182"/>
      <c r="E46" s="129"/>
      <c r="F46" s="129"/>
    </row>
    <row r="47" spans="1:6" x14ac:dyDescent="0.2">
      <c r="A47" s="287">
        <f>COUNT($A$6:A45)+1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D49*(SUM(F6:F39))</f>
        <v>0</v>
      </c>
    </row>
    <row r="50" spans="1:6" x14ac:dyDescent="0.2">
      <c r="A50" s="292"/>
      <c r="B50" s="203"/>
      <c r="C50" s="204"/>
      <c r="D50" s="193"/>
      <c r="E50" s="87"/>
      <c r="F50" s="87"/>
    </row>
    <row r="51" spans="1:6" x14ac:dyDescent="0.2">
      <c r="A51" s="163"/>
      <c r="B51" s="243" t="s">
        <v>347</v>
      </c>
      <c r="C51" s="244"/>
      <c r="D51" s="245"/>
      <c r="E51" s="164" t="s">
        <v>12</v>
      </c>
      <c r="F51" s="70">
        <f>SUM(F6:F50)</f>
        <v>0</v>
      </c>
    </row>
  </sheetData>
  <sheetProtection algorithmName="SHA-512" hashValue="dADJ0saAlEWUdx7H70EyBc2nYI8w4Y/sgM71X4N4+2zZ07XeAYeWx0OjlYWgbGNtKu2vhysB4E/BSJ9opK0+Gg==" saltValue="XpM8mfDRmfIxUv3mWQKXF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zoomScaleNormal="100" zoomScaleSheetLayoutView="100" workbookViewId="0">
      <selection activeCell="B12" sqref="B12:F14"/>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551</v>
      </c>
      <c r="B3" s="36" t="s">
        <v>664</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385</v>
      </c>
      <c r="C7" s="32"/>
      <c r="D7" s="185"/>
      <c r="E7" s="186"/>
      <c r="F7" s="186"/>
    </row>
    <row r="8" spans="1:6" ht="25.5" x14ac:dyDescent="0.2">
      <c r="A8" s="94"/>
      <c r="B8" s="187" t="s">
        <v>386</v>
      </c>
      <c r="C8" s="32"/>
      <c r="D8" s="185"/>
      <c r="E8" s="186"/>
      <c r="F8" s="186"/>
    </row>
    <row r="9" spans="1:6" ht="14.25" x14ac:dyDescent="0.2">
      <c r="A9" s="94"/>
      <c r="B9" s="188" t="s">
        <v>387</v>
      </c>
      <c r="C9" s="32">
        <v>4</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655</v>
      </c>
      <c r="C12" s="32"/>
      <c r="D12" s="185"/>
      <c r="E12" s="102"/>
      <c r="F12" s="102"/>
    </row>
    <row r="13" spans="1:6" x14ac:dyDescent="0.2">
      <c r="A13" s="94"/>
      <c r="B13" s="202" t="s">
        <v>656</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2</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404</v>
      </c>
      <c r="C22" s="32"/>
      <c r="D22" s="185"/>
      <c r="E22" s="102"/>
      <c r="F22" s="102"/>
    </row>
    <row r="23" spans="1:6" ht="25.5" x14ac:dyDescent="0.2">
      <c r="A23" s="94"/>
      <c r="B23" s="192" t="s">
        <v>405</v>
      </c>
      <c r="C23" s="32"/>
      <c r="D23" s="185"/>
      <c r="E23" s="102"/>
      <c r="F23" s="102"/>
    </row>
    <row r="24" spans="1:6" x14ac:dyDescent="0.2">
      <c r="A24" s="94"/>
      <c r="B24" s="188" t="s">
        <v>399</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4</v>
      </c>
      <c r="D39" s="189" t="s">
        <v>8</v>
      </c>
      <c r="E39" s="101"/>
      <c r="F39" s="102">
        <f>C39*E39</f>
        <v>0</v>
      </c>
    </row>
    <row r="40" spans="1:6" x14ac:dyDescent="0.2">
      <c r="A40" s="103"/>
      <c r="B40" s="203"/>
      <c r="C40" s="204"/>
      <c r="D40" s="193"/>
      <c r="E40" s="205"/>
      <c r="F40" s="87"/>
    </row>
    <row r="41" spans="1:6" x14ac:dyDescent="0.2">
      <c r="A41" s="125"/>
      <c r="B41" s="21"/>
      <c r="C41" s="156"/>
      <c r="D41" s="182"/>
      <c r="E41" s="183"/>
      <c r="F41" s="129"/>
    </row>
    <row r="42" spans="1:6" x14ac:dyDescent="0.2">
      <c r="A42" s="287">
        <f>COUNT($A$6:A40)+1</f>
        <v>8</v>
      </c>
      <c r="B42" s="184" t="s">
        <v>217</v>
      </c>
      <c r="C42" s="97"/>
      <c r="D42" s="185"/>
      <c r="E42" s="186"/>
      <c r="F42" s="102"/>
    </row>
    <row r="43" spans="1:6" ht="38.25" x14ac:dyDescent="0.2">
      <c r="A43" s="94"/>
      <c r="B43" s="192" t="s">
        <v>218</v>
      </c>
      <c r="C43" s="97"/>
      <c r="D43" s="185"/>
      <c r="E43" s="186"/>
      <c r="F43" s="186"/>
    </row>
    <row r="44" spans="1:6" x14ac:dyDescent="0.2">
      <c r="A44" s="94"/>
      <c r="B44" s="202"/>
      <c r="C44" s="97"/>
      <c r="D44" s="206">
        <v>0.02</v>
      </c>
      <c r="E44" s="102"/>
      <c r="F44" s="102">
        <f>D44*(SUM(F6:F39))</f>
        <v>0</v>
      </c>
    </row>
    <row r="45" spans="1:6" x14ac:dyDescent="0.2">
      <c r="A45" s="103"/>
      <c r="B45" s="203"/>
      <c r="C45" s="204"/>
      <c r="D45" s="193"/>
      <c r="E45" s="87"/>
      <c r="F45" s="87"/>
    </row>
    <row r="46" spans="1:6" x14ac:dyDescent="0.2">
      <c r="A46" s="125"/>
      <c r="B46" s="21"/>
      <c r="C46" s="156"/>
      <c r="D46" s="182"/>
      <c r="E46" s="129"/>
      <c r="F46" s="129"/>
    </row>
    <row r="47" spans="1:6" x14ac:dyDescent="0.2">
      <c r="A47" s="287">
        <f>COUNT($A$6:A45)+1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D49*(SUM(F6:F39))</f>
        <v>0</v>
      </c>
    </row>
    <row r="50" spans="1:6" x14ac:dyDescent="0.2">
      <c r="A50" s="292"/>
      <c r="B50" s="203"/>
      <c r="C50" s="204"/>
      <c r="D50" s="193"/>
      <c r="E50" s="87"/>
      <c r="F50" s="87"/>
    </row>
    <row r="51" spans="1:6" x14ac:dyDescent="0.2">
      <c r="A51" s="163"/>
      <c r="B51" s="243" t="s">
        <v>347</v>
      </c>
      <c r="C51" s="244"/>
      <c r="D51" s="245"/>
      <c r="E51" s="164" t="s">
        <v>12</v>
      </c>
      <c r="F51" s="70">
        <f>SUM(F6:F50)</f>
        <v>0</v>
      </c>
    </row>
  </sheetData>
  <sheetProtection algorithmName="SHA-512" hashValue="I1xceJA0PRJQmphXd3uu+VtKTeI3taPeABTNeAmm09ZJLP2xX2M4wWjNJTIogTvLkuIBPBVj6wAdeVIXNMsWjw==" saltValue="X5u+8lMJRZB9jTIyVqF9/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0"/>
  <sheetViews>
    <sheetView showGridLines="0" zoomScaleNormal="100" zoomScaleSheetLayoutView="100" workbookViewId="0">
      <selection activeCell="C15" sqref="C15"/>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553</v>
      </c>
      <c r="B3" s="36" t="s">
        <v>665</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203</v>
      </c>
      <c r="C7" s="32"/>
      <c r="D7" s="185"/>
      <c r="E7" s="186"/>
      <c r="F7" s="186"/>
    </row>
    <row r="8" spans="1:6" ht="25.5" x14ac:dyDescent="0.2">
      <c r="A8" s="94"/>
      <c r="B8" s="187" t="s">
        <v>204</v>
      </c>
      <c r="C8" s="32"/>
      <c r="D8" s="185"/>
      <c r="E8" s="186"/>
      <c r="F8" s="186"/>
    </row>
    <row r="9" spans="1:6" ht="14.25" x14ac:dyDescent="0.2">
      <c r="A9" s="94"/>
      <c r="B9" s="188" t="s">
        <v>388</v>
      </c>
      <c r="C9" s="32">
        <v>8</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653</v>
      </c>
      <c r="C12" s="32"/>
      <c r="D12" s="185"/>
      <c r="E12" s="102"/>
      <c r="F12" s="102"/>
    </row>
    <row r="13" spans="1:6" x14ac:dyDescent="0.2">
      <c r="A13" s="94"/>
      <c r="B13" s="188" t="s">
        <v>659</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403</v>
      </c>
      <c r="C19" s="32">
        <v>5</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394</v>
      </c>
      <c r="C22" s="32"/>
      <c r="D22" s="185"/>
      <c r="E22" s="102"/>
      <c r="F22" s="102"/>
    </row>
    <row r="23" spans="1:6" x14ac:dyDescent="0.2">
      <c r="A23" s="94"/>
      <c r="B23" s="192" t="s">
        <v>395</v>
      </c>
      <c r="C23" s="32"/>
      <c r="D23" s="185"/>
      <c r="E23" s="102"/>
      <c r="F23" s="102"/>
    </row>
    <row r="24" spans="1:6" x14ac:dyDescent="0.2">
      <c r="A24" s="94"/>
      <c r="B24" s="188" t="s">
        <v>416</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391</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8</v>
      </c>
      <c r="D39" s="189" t="s">
        <v>8</v>
      </c>
      <c r="E39" s="101"/>
      <c r="F39" s="102">
        <f>C39*E39</f>
        <v>0</v>
      </c>
    </row>
    <row r="40" spans="1:6" x14ac:dyDescent="0.2">
      <c r="A40" s="103"/>
      <c r="B40" s="203"/>
      <c r="C40" s="204"/>
      <c r="D40" s="193"/>
      <c r="E40" s="205"/>
      <c r="F40" s="87"/>
    </row>
    <row r="41" spans="1:6" x14ac:dyDescent="0.2">
      <c r="A41" s="125"/>
      <c r="B41" s="21"/>
      <c r="C41" s="156"/>
      <c r="D41" s="182"/>
      <c r="E41" s="183"/>
      <c r="F41" s="129"/>
    </row>
    <row r="42" spans="1:6" x14ac:dyDescent="0.2">
      <c r="A42" s="287">
        <f>COUNT($A$6:A40)+1</f>
        <v>8</v>
      </c>
      <c r="B42" s="184" t="s">
        <v>217</v>
      </c>
      <c r="C42" s="97"/>
      <c r="D42" s="185"/>
      <c r="E42" s="186"/>
      <c r="F42" s="102"/>
    </row>
    <row r="43" spans="1:6" ht="38.25" x14ac:dyDescent="0.2">
      <c r="A43" s="94"/>
      <c r="B43" s="192" t="s">
        <v>218</v>
      </c>
      <c r="C43" s="97"/>
      <c r="D43" s="185"/>
      <c r="E43" s="186"/>
      <c r="F43" s="186"/>
    </row>
    <row r="44" spans="1:6" x14ac:dyDescent="0.2">
      <c r="A44" s="94"/>
      <c r="B44" s="202"/>
      <c r="C44" s="97"/>
      <c r="D44" s="206">
        <v>0.02</v>
      </c>
      <c r="E44" s="102"/>
      <c r="F44" s="102">
        <f>D44*(SUM(F6:F39))</f>
        <v>0</v>
      </c>
    </row>
    <row r="45" spans="1:6" x14ac:dyDescent="0.2">
      <c r="A45" s="125"/>
      <c r="B45" s="21"/>
      <c r="C45" s="156"/>
      <c r="D45" s="182"/>
      <c r="E45" s="129"/>
      <c r="F45" s="129"/>
    </row>
    <row r="46" spans="1:6" x14ac:dyDescent="0.2">
      <c r="A46" s="287">
        <f>COUNT($A$6:A44)+1</f>
        <v>9</v>
      </c>
      <c r="B46" s="184" t="s">
        <v>414</v>
      </c>
      <c r="C46" s="97"/>
      <c r="D46" s="185"/>
      <c r="E46" s="102"/>
      <c r="F46" s="102"/>
    </row>
    <row r="47" spans="1:6" ht="38.25" x14ac:dyDescent="0.2">
      <c r="A47" s="94"/>
      <c r="B47" s="132" t="s">
        <v>415</v>
      </c>
      <c r="C47" s="97"/>
      <c r="D47" s="185"/>
      <c r="E47" s="186"/>
      <c r="F47" s="102"/>
    </row>
    <row r="48" spans="1:6" x14ac:dyDescent="0.2">
      <c r="A48" s="131"/>
      <c r="B48" s="202"/>
      <c r="C48" s="97"/>
      <c r="D48" s="206">
        <v>0.1</v>
      </c>
      <c r="E48" s="186"/>
      <c r="F48" s="102">
        <f>D48*(SUM(F6:F39))</f>
        <v>0</v>
      </c>
    </row>
    <row r="49" spans="1:6" x14ac:dyDescent="0.2">
      <c r="A49" s="292"/>
      <c r="B49" s="203"/>
      <c r="C49" s="204"/>
      <c r="D49" s="193"/>
      <c r="E49" s="87"/>
      <c r="F49" s="87"/>
    </row>
    <row r="50" spans="1:6" x14ac:dyDescent="0.2">
      <c r="A50" s="163"/>
      <c r="B50" s="243" t="s">
        <v>347</v>
      </c>
      <c r="C50" s="244"/>
      <c r="D50" s="245"/>
      <c r="E50" s="164" t="s">
        <v>12</v>
      </c>
      <c r="F50" s="70">
        <f>SUM(F6:F49)</f>
        <v>0</v>
      </c>
    </row>
  </sheetData>
  <sheetProtection algorithmName="SHA-512" hashValue="DkSCxMo4pxoN5+dOfORgKgZiyzizVPgGzYi6UvN8mtqSN/uIxmFeoxVLohyWmv9zYphuleVPgMsDijxCReG4/w==" saltValue="/hTJ2PaRatcfxBmOYNhBv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zoomScaleNormal="100" zoomScaleSheetLayoutView="100" workbookViewId="0">
      <selection activeCell="B12" sqref="B12:F14"/>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555</v>
      </c>
      <c r="B3" s="36" t="s">
        <v>666</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385</v>
      </c>
      <c r="C7" s="32"/>
      <c r="D7" s="185"/>
      <c r="E7" s="186"/>
      <c r="F7" s="186"/>
    </row>
    <row r="8" spans="1:6" ht="25.5" x14ac:dyDescent="0.2">
      <c r="A8" s="94"/>
      <c r="B8" s="187" t="s">
        <v>386</v>
      </c>
      <c r="C8" s="32"/>
      <c r="D8" s="185"/>
      <c r="E8" s="186"/>
      <c r="F8" s="186"/>
    </row>
    <row r="9" spans="1:6" ht="14.25" x14ac:dyDescent="0.2">
      <c r="A9" s="94"/>
      <c r="B9" s="188" t="s">
        <v>387</v>
      </c>
      <c r="C9" s="32">
        <v>6</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655</v>
      </c>
      <c r="C12" s="32"/>
      <c r="D12" s="185"/>
      <c r="E12" s="102"/>
      <c r="F12" s="102"/>
    </row>
    <row r="13" spans="1:6" x14ac:dyDescent="0.2">
      <c r="A13" s="94"/>
      <c r="B13" s="202" t="s">
        <v>656</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2</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404</v>
      </c>
      <c r="C22" s="32"/>
      <c r="D22" s="185"/>
      <c r="E22" s="102"/>
      <c r="F22" s="102"/>
    </row>
    <row r="23" spans="1:6" ht="25.5" x14ac:dyDescent="0.2">
      <c r="A23" s="94"/>
      <c r="B23" s="192" t="s">
        <v>405</v>
      </c>
      <c r="C23" s="32"/>
      <c r="D23" s="185"/>
      <c r="E23" s="102"/>
      <c r="F23" s="102"/>
    </row>
    <row r="24" spans="1:6" x14ac:dyDescent="0.2">
      <c r="A24" s="94"/>
      <c r="B24" s="188" t="s">
        <v>399</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6</v>
      </c>
      <c r="D39" s="189" t="s">
        <v>8</v>
      </c>
      <c r="E39" s="101"/>
      <c r="F39" s="102">
        <f>C39*E39</f>
        <v>0</v>
      </c>
    </row>
    <row r="40" spans="1:6" x14ac:dyDescent="0.2">
      <c r="A40" s="103"/>
      <c r="B40" s="203"/>
      <c r="C40" s="204"/>
      <c r="D40" s="193"/>
      <c r="E40" s="205"/>
      <c r="F40" s="87"/>
    </row>
    <row r="41" spans="1:6" x14ac:dyDescent="0.2">
      <c r="A41" s="125"/>
      <c r="B41" s="21"/>
      <c r="C41" s="156"/>
      <c r="D41" s="182"/>
      <c r="E41" s="183"/>
      <c r="F41" s="129"/>
    </row>
    <row r="42" spans="1:6" x14ac:dyDescent="0.2">
      <c r="A42" s="287">
        <f>COUNT($A$6:A40)+1</f>
        <v>8</v>
      </c>
      <c r="B42" s="184" t="s">
        <v>217</v>
      </c>
      <c r="C42" s="97"/>
      <c r="D42" s="185"/>
      <c r="E42" s="186"/>
      <c r="F42" s="102"/>
    </row>
    <row r="43" spans="1:6" ht="38.25" x14ac:dyDescent="0.2">
      <c r="A43" s="94"/>
      <c r="B43" s="192" t="s">
        <v>218</v>
      </c>
      <c r="C43" s="97"/>
      <c r="D43" s="185"/>
      <c r="E43" s="186"/>
      <c r="F43" s="186"/>
    </row>
    <row r="44" spans="1:6" x14ac:dyDescent="0.2">
      <c r="A44" s="94"/>
      <c r="B44" s="202"/>
      <c r="C44" s="97"/>
      <c r="D44" s="206">
        <v>0.02</v>
      </c>
      <c r="E44" s="102"/>
      <c r="F44" s="102">
        <f>D44*(SUM(F6:F39))</f>
        <v>0</v>
      </c>
    </row>
    <row r="45" spans="1:6" x14ac:dyDescent="0.2">
      <c r="A45" s="103"/>
      <c r="B45" s="203"/>
      <c r="C45" s="204"/>
      <c r="D45" s="193"/>
      <c r="E45" s="87"/>
      <c r="F45" s="87"/>
    </row>
    <row r="46" spans="1:6" x14ac:dyDescent="0.2">
      <c r="A46" s="125"/>
      <c r="B46" s="21"/>
      <c r="C46" s="156"/>
      <c r="D46" s="182"/>
      <c r="E46" s="129"/>
      <c r="F46" s="129"/>
    </row>
    <row r="47" spans="1:6" x14ac:dyDescent="0.2">
      <c r="A47" s="287">
        <f>COUNT($A$6:A45)+1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D49*(SUM(F6:F39))</f>
        <v>0</v>
      </c>
    </row>
    <row r="50" spans="1:6" x14ac:dyDescent="0.2">
      <c r="A50" s="292"/>
      <c r="B50" s="203"/>
      <c r="C50" s="204"/>
      <c r="D50" s="193"/>
      <c r="E50" s="87"/>
      <c r="F50" s="87"/>
    </row>
    <row r="51" spans="1:6" x14ac:dyDescent="0.2">
      <c r="A51" s="163"/>
      <c r="B51" s="243" t="s">
        <v>347</v>
      </c>
      <c r="C51" s="244"/>
      <c r="D51" s="245"/>
      <c r="E51" s="164" t="s">
        <v>12</v>
      </c>
      <c r="F51" s="70">
        <f>SUM(F6:F50)</f>
        <v>0</v>
      </c>
    </row>
  </sheetData>
  <sheetProtection algorithmName="SHA-512" hashValue="Wz5z89fDwh2HcYxcr9mKvReTg64opLhwJBO7i+38U8m3LdMycbJ+2egwXJpL8ufvhBh/yRsaqI8jj7YxFfuTxA==" saltValue="L5PQxq3WCH1OKvKsF6SOzA=="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opLeftCell="A9" zoomScaleNormal="100" zoomScaleSheetLayoutView="100" workbookViewId="0">
      <selection activeCell="E30" sqref="E30"/>
    </sheetView>
  </sheetViews>
  <sheetFormatPr defaultColWidth="9.140625" defaultRowHeight="12.75" x14ac:dyDescent="0.2"/>
  <cols>
    <col min="1" max="1" width="5.7109375" style="15" customWidth="1"/>
    <col min="2" max="2" width="50.7109375" style="40" customWidth="1"/>
    <col min="3" max="3" width="7.7109375" style="18" customWidth="1"/>
    <col min="4" max="4" width="4.7109375" style="19" customWidth="1"/>
    <col min="5" max="5" width="11.7109375" style="17" customWidth="1"/>
    <col min="6" max="6" width="12.7109375" style="18" customWidth="1"/>
    <col min="7" max="16384" width="9.140625" style="19"/>
  </cols>
  <sheetData>
    <row r="1" spans="1:6" x14ac:dyDescent="0.2">
      <c r="A1" s="14"/>
      <c r="B1" s="36"/>
      <c r="C1" s="15"/>
      <c r="D1" s="16"/>
    </row>
    <row r="2" spans="1:6" x14ac:dyDescent="0.2">
      <c r="A2" s="14" t="s">
        <v>95</v>
      </c>
      <c r="B2" s="36" t="s">
        <v>97</v>
      </c>
      <c r="C2" s="15"/>
      <c r="D2" s="16"/>
    </row>
    <row r="3" spans="1:6" x14ac:dyDescent="0.2">
      <c r="A3" s="14"/>
      <c r="B3" s="36" t="s">
        <v>98</v>
      </c>
      <c r="C3" s="15"/>
      <c r="D3" s="16"/>
    </row>
    <row r="4" spans="1:6" ht="76.5" x14ac:dyDescent="0.2">
      <c r="A4" s="46" t="s">
        <v>0</v>
      </c>
      <c r="B4" s="47" t="s">
        <v>7</v>
      </c>
      <c r="C4" s="48" t="s">
        <v>5</v>
      </c>
      <c r="D4" s="48" t="s">
        <v>6</v>
      </c>
      <c r="E4" s="49" t="s">
        <v>9</v>
      </c>
      <c r="F4" s="49" t="s">
        <v>10</v>
      </c>
    </row>
    <row r="5" spans="1:6" s="385" customFormat="1" x14ac:dyDescent="0.2">
      <c r="A5" s="41"/>
      <c r="B5" s="37"/>
      <c r="C5" s="20"/>
      <c r="D5" s="21"/>
      <c r="E5" s="22"/>
      <c r="F5" s="20"/>
    </row>
    <row r="6" spans="1:6" s="385" customFormat="1" x14ac:dyDescent="0.2">
      <c r="A6" s="42">
        <f>COUNT($A$5:A5)+1</f>
        <v>1</v>
      </c>
      <c r="B6" s="25" t="s">
        <v>27</v>
      </c>
      <c r="C6" s="24"/>
      <c r="D6" s="9"/>
      <c r="E6" s="23"/>
      <c r="F6" s="23"/>
    </row>
    <row r="7" spans="1:6" s="385" customFormat="1" ht="204" x14ac:dyDescent="0.2">
      <c r="A7" s="42"/>
      <c r="B7" s="44" t="s">
        <v>28</v>
      </c>
      <c r="C7" s="24"/>
      <c r="D7" s="9"/>
      <c r="E7" s="23"/>
      <c r="F7" s="23"/>
    </row>
    <row r="8" spans="1:6" s="385" customFormat="1" x14ac:dyDescent="0.2">
      <c r="A8" s="386"/>
      <c r="B8" s="387" t="s">
        <v>29</v>
      </c>
      <c r="C8" s="388"/>
      <c r="D8" s="388"/>
      <c r="E8" s="389"/>
      <c r="F8" s="389"/>
    </row>
    <row r="9" spans="1:6" s="385" customFormat="1" ht="14.25" x14ac:dyDescent="0.2">
      <c r="A9" s="42"/>
      <c r="B9" s="26" t="s">
        <v>30</v>
      </c>
      <c r="C9" s="32">
        <v>8</v>
      </c>
      <c r="D9" s="9" t="s">
        <v>8</v>
      </c>
      <c r="E9" s="31"/>
      <c r="F9" s="23">
        <f>C9*E9</f>
        <v>0</v>
      </c>
    </row>
    <row r="10" spans="1:6" s="385" customFormat="1" x14ac:dyDescent="0.2">
      <c r="A10" s="43"/>
      <c r="B10" s="38"/>
      <c r="C10" s="33"/>
      <c r="D10" s="34"/>
      <c r="E10" s="35"/>
      <c r="F10" s="35"/>
    </row>
    <row r="11" spans="1:6" s="385" customFormat="1" x14ac:dyDescent="0.2">
      <c r="A11" s="41"/>
      <c r="B11" s="37"/>
      <c r="C11" s="20"/>
      <c r="D11" s="21"/>
      <c r="E11" s="22"/>
      <c r="F11" s="20"/>
    </row>
    <row r="12" spans="1:6" s="385" customFormat="1" x14ac:dyDescent="0.2">
      <c r="A12" s="42">
        <f>COUNT($A$5:A11)+1</f>
        <v>2</v>
      </c>
      <c r="B12" s="25" t="s">
        <v>26</v>
      </c>
      <c r="C12" s="24"/>
      <c r="D12" s="9"/>
      <c r="E12" s="23"/>
      <c r="F12" s="23"/>
    </row>
    <row r="13" spans="1:6" s="385" customFormat="1" ht="331.5" x14ac:dyDescent="0.2">
      <c r="A13" s="42"/>
      <c r="B13" s="44" t="s">
        <v>37</v>
      </c>
      <c r="C13" s="24"/>
      <c r="D13" s="9"/>
      <c r="E13" s="23"/>
      <c r="F13" s="23"/>
    </row>
    <row r="14" spans="1:6" s="385" customFormat="1" x14ac:dyDescent="0.2">
      <c r="A14" s="391"/>
      <c r="B14" s="387" t="s">
        <v>38</v>
      </c>
      <c r="C14" s="388"/>
      <c r="D14" s="388"/>
      <c r="E14" s="392"/>
      <c r="F14" s="392"/>
    </row>
    <row r="15" spans="1:6" s="385" customFormat="1" x14ac:dyDescent="0.2">
      <c r="A15" s="391"/>
      <c r="B15" s="387" t="s">
        <v>29</v>
      </c>
      <c r="C15" s="388"/>
      <c r="D15" s="388"/>
      <c r="E15" s="392"/>
      <c r="F15" s="392"/>
    </row>
    <row r="16" spans="1:6" s="385" customFormat="1" ht="14.25" x14ac:dyDescent="0.2">
      <c r="A16" s="42"/>
      <c r="B16" s="26" t="s">
        <v>39</v>
      </c>
      <c r="C16" s="32">
        <v>22</v>
      </c>
      <c r="D16" s="9" t="s">
        <v>8</v>
      </c>
      <c r="E16" s="31"/>
      <c r="F16" s="23">
        <f t="shared" ref="F16" si="0">C16*E16</f>
        <v>0</v>
      </c>
    </row>
    <row r="17" spans="1:6" s="385" customFormat="1" x14ac:dyDescent="0.2">
      <c r="A17" s="43"/>
      <c r="B17" s="38"/>
      <c r="C17" s="33"/>
      <c r="D17" s="34"/>
      <c r="E17" s="35"/>
      <c r="F17" s="35"/>
    </row>
    <row r="18" spans="1:6" s="385" customFormat="1" x14ac:dyDescent="0.2">
      <c r="A18" s="41"/>
      <c r="B18" s="37"/>
      <c r="C18" s="20"/>
      <c r="D18" s="21"/>
      <c r="E18" s="22"/>
      <c r="F18" s="20"/>
    </row>
    <row r="19" spans="1:6" s="385" customFormat="1" x14ac:dyDescent="0.2">
      <c r="A19" s="42">
        <f>COUNT($A$5:A18)+1</f>
        <v>3</v>
      </c>
      <c r="B19" s="25" t="s">
        <v>32</v>
      </c>
      <c r="C19" s="24"/>
      <c r="D19" s="9"/>
      <c r="E19" s="23"/>
      <c r="F19" s="23"/>
    </row>
    <row r="20" spans="1:6" s="385" customFormat="1" ht="63.75" x14ac:dyDescent="0.2">
      <c r="A20" s="42"/>
      <c r="B20" s="44" t="s">
        <v>103</v>
      </c>
      <c r="C20" s="24"/>
      <c r="D20" s="9"/>
      <c r="E20" s="23"/>
      <c r="F20" s="23"/>
    </row>
    <row r="21" spans="1:6" s="385" customFormat="1" x14ac:dyDescent="0.2">
      <c r="A21" s="43"/>
      <c r="B21" s="38" t="s">
        <v>38</v>
      </c>
      <c r="C21" s="33"/>
      <c r="D21" s="34"/>
      <c r="E21" s="35"/>
      <c r="F21" s="35"/>
    </row>
    <row r="22" spans="1:6" s="385" customFormat="1" x14ac:dyDescent="0.2">
      <c r="A22" s="391"/>
      <c r="B22" s="393" t="s">
        <v>31</v>
      </c>
      <c r="C22" s="388"/>
      <c r="D22" s="388"/>
      <c r="E22" s="389"/>
      <c r="F22" s="389"/>
    </row>
    <row r="23" spans="1:6" s="385" customFormat="1" x14ac:dyDescent="0.2">
      <c r="A23" s="386"/>
      <c r="B23" s="387" t="s">
        <v>29</v>
      </c>
      <c r="C23" s="388"/>
      <c r="D23" s="388"/>
      <c r="E23" s="389"/>
      <c r="F23" s="389"/>
    </row>
    <row r="24" spans="1:6" s="385" customFormat="1" x14ac:dyDescent="0.2">
      <c r="A24" s="42"/>
      <c r="B24" s="26" t="s">
        <v>104</v>
      </c>
      <c r="C24" s="32">
        <v>2</v>
      </c>
      <c r="D24" s="9" t="s">
        <v>1</v>
      </c>
      <c r="E24" s="31"/>
      <c r="F24" s="23">
        <f t="shared" ref="F24" si="1">C24*E24</f>
        <v>0</v>
      </c>
    </row>
    <row r="25" spans="1:6" s="385" customFormat="1" x14ac:dyDescent="0.2">
      <c r="A25" s="43"/>
      <c r="B25" s="38"/>
      <c r="C25" s="33"/>
      <c r="D25" s="34"/>
      <c r="E25" s="35"/>
      <c r="F25" s="35"/>
    </row>
    <row r="26" spans="1:6" s="385" customFormat="1" x14ac:dyDescent="0.2">
      <c r="A26" s="41"/>
      <c r="B26" s="37"/>
      <c r="C26" s="20"/>
      <c r="D26" s="21"/>
      <c r="E26" s="22"/>
      <c r="F26" s="20"/>
    </row>
    <row r="27" spans="1:6" s="385" customFormat="1" x14ac:dyDescent="0.2">
      <c r="A27" s="42">
        <f>COUNT($A$5:A26)+1</f>
        <v>4</v>
      </c>
      <c r="B27" s="25" t="s">
        <v>34</v>
      </c>
      <c r="C27" s="24"/>
      <c r="D27" s="9"/>
      <c r="E27" s="23"/>
      <c r="F27" s="23"/>
    </row>
    <row r="28" spans="1:6" s="385" customFormat="1" ht="51" x14ac:dyDescent="0.2">
      <c r="A28" s="42"/>
      <c r="B28" s="44" t="s">
        <v>105</v>
      </c>
      <c r="C28" s="24"/>
      <c r="D28" s="9"/>
      <c r="E28" s="23"/>
      <c r="F28" s="23"/>
    </row>
    <row r="29" spans="1:6" s="385" customFormat="1" x14ac:dyDescent="0.2">
      <c r="A29" s="386"/>
      <c r="B29" s="387" t="s">
        <v>29</v>
      </c>
      <c r="C29" s="388"/>
      <c r="D29" s="388"/>
      <c r="E29" s="389"/>
      <c r="F29" s="389"/>
    </row>
    <row r="30" spans="1:6" s="385" customFormat="1" x14ac:dyDescent="0.2">
      <c r="A30" s="42"/>
      <c r="B30" s="26" t="s">
        <v>40</v>
      </c>
      <c r="C30" s="32">
        <v>2</v>
      </c>
      <c r="D30" s="9" t="s">
        <v>1</v>
      </c>
      <c r="E30" s="31"/>
      <c r="F30" s="23">
        <f t="shared" ref="F30" si="2">C30*E30</f>
        <v>0</v>
      </c>
    </row>
    <row r="31" spans="1:6" s="385" customFormat="1" x14ac:dyDescent="0.2">
      <c r="A31" s="43"/>
      <c r="B31" s="38"/>
      <c r="C31" s="33"/>
      <c r="D31" s="34"/>
      <c r="E31" s="35"/>
      <c r="F31" s="35"/>
    </row>
    <row r="32" spans="1:6" s="385" customFormat="1" x14ac:dyDescent="0.2">
      <c r="A32" s="41"/>
      <c r="B32" s="37"/>
      <c r="C32" s="20"/>
      <c r="D32" s="21"/>
      <c r="E32" s="22"/>
      <c r="F32" s="20"/>
    </row>
    <row r="33" spans="1:6" s="385" customFormat="1" x14ac:dyDescent="0.2">
      <c r="A33" s="42">
        <f>COUNT($A$5:A32)+1</f>
        <v>5</v>
      </c>
      <c r="B33" s="25" t="s">
        <v>35</v>
      </c>
      <c r="C33" s="24"/>
      <c r="D33" s="9"/>
      <c r="E33" s="23"/>
      <c r="F33" s="23"/>
    </row>
    <row r="34" spans="1:6" s="385" customFormat="1" ht="51" x14ac:dyDescent="0.2">
      <c r="A34" s="42"/>
      <c r="B34" s="44" t="s">
        <v>41</v>
      </c>
      <c r="C34" s="24"/>
      <c r="D34" s="9"/>
      <c r="E34" s="23"/>
      <c r="F34" s="23"/>
    </row>
    <row r="35" spans="1:6" s="385" customFormat="1" x14ac:dyDescent="0.2">
      <c r="A35" s="386"/>
      <c r="B35" s="387" t="s">
        <v>29</v>
      </c>
      <c r="C35" s="388"/>
      <c r="D35" s="388"/>
      <c r="E35" s="389"/>
      <c r="F35" s="389"/>
    </row>
    <row r="36" spans="1:6" s="385" customFormat="1" x14ac:dyDescent="0.2">
      <c r="A36" s="42"/>
      <c r="B36" s="26" t="s">
        <v>42</v>
      </c>
      <c r="C36" s="32">
        <v>2</v>
      </c>
      <c r="D36" s="9" t="s">
        <v>1</v>
      </c>
      <c r="E36" s="31"/>
      <c r="F36" s="23">
        <f t="shared" ref="F36" si="3">C36*E36</f>
        <v>0</v>
      </c>
    </row>
    <row r="37" spans="1:6" s="385" customFormat="1" x14ac:dyDescent="0.2">
      <c r="A37" s="43"/>
      <c r="B37" s="38"/>
      <c r="C37" s="33"/>
      <c r="D37" s="34"/>
      <c r="E37" s="35"/>
      <c r="F37" s="35"/>
    </row>
    <row r="38" spans="1:6" s="385" customFormat="1" x14ac:dyDescent="0.2">
      <c r="A38" s="41"/>
      <c r="B38" s="37"/>
      <c r="C38" s="20"/>
      <c r="D38" s="21"/>
      <c r="E38" s="22"/>
      <c r="F38" s="20"/>
    </row>
    <row r="39" spans="1:6" s="385" customFormat="1" x14ac:dyDescent="0.2">
      <c r="A39" s="42">
        <f>COUNT($A$5:A38)+1</f>
        <v>6</v>
      </c>
      <c r="B39" s="25" t="s">
        <v>36</v>
      </c>
      <c r="C39" s="24"/>
      <c r="D39" s="9"/>
      <c r="E39" s="23"/>
      <c r="F39" s="23"/>
    </row>
    <row r="40" spans="1:6" s="385" customFormat="1" ht="76.5" x14ac:dyDescent="0.2">
      <c r="A40" s="42"/>
      <c r="B40" s="44" t="s">
        <v>43</v>
      </c>
      <c r="C40" s="24"/>
      <c r="D40" s="9"/>
      <c r="E40" s="23"/>
      <c r="F40" s="23"/>
    </row>
    <row r="41" spans="1:6" s="385" customFormat="1" x14ac:dyDescent="0.2">
      <c r="A41" s="386"/>
      <c r="B41" s="387" t="s">
        <v>29</v>
      </c>
      <c r="C41" s="388"/>
      <c r="D41" s="388"/>
      <c r="E41" s="389"/>
      <c r="F41" s="389"/>
    </row>
    <row r="42" spans="1:6" s="385" customFormat="1" x14ac:dyDescent="0.2">
      <c r="A42" s="42"/>
      <c r="B42" s="26" t="s">
        <v>40</v>
      </c>
      <c r="C42" s="32">
        <v>6</v>
      </c>
      <c r="D42" s="9" t="s">
        <v>1</v>
      </c>
      <c r="E42" s="31"/>
      <c r="F42" s="23">
        <f t="shared" ref="F42" si="4">C42*E42</f>
        <v>0</v>
      </c>
    </row>
    <row r="43" spans="1:6" s="385" customFormat="1" x14ac:dyDescent="0.2">
      <c r="A43" s="43"/>
      <c r="B43" s="38"/>
      <c r="C43" s="33"/>
      <c r="D43" s="34"/>
      <c r="E43" s="35"/>
      <c r="F43" s="35"/>
    </row>
    <row r="44" spans="1:6" s="385" customFormat="1" x14ac:dyDescent="0.2">
      <c r="A44" s="41"/>
      <c r="B44" s="37"/>
      <c r="C44" s="20"/>
      <c r="D44" s="21"/>
      <c r="E44" s="22"/>
      <c r="F44" s="20"/>
    </row>
    <row r="45" spans="1:6" s="385" customFormat="1" x14ac:dyDescent="0.2">
      <c r="A45" s="42">
        <f>COUNT($A$5:A44)+1</f>
        <v>7</v>
      </c>
      <c r="B45" s="25" t="s">
        <v>106</v>
      </c>
      <c r="C45" s="24"/>
      <c r="D45" s="9"/>
      <c r="E45" s="23"/>
      <c r="F45" s="23"/>
    </row>
    <row r="46" spans="1:6" s="385" customFormat="1" ht="76.5" x14ac:dyDescent="0.2">
      <c r="A46" s="42"/>
      <c r="B46" s="44" t="s">
        <v>107</v>
      </c>
      <c r="C46" s="24"/>
      <c r="D46" s="9"/>
      <c r="E46" s="23"/>
      <c r="F46" s="23"/>
    </row>
    <row r="47" spans="1:6" s="385" customFormat="1" x14ac:dyDescent="0.2">
      <c r="A47" s="386"/>
      <c r="B47" s="387" t="s">
        <v>29</v>
      </c>
      <c r="C47" s="388"/>
      <c r="D47" s="388"/>
      <c r="E47" s="389"/>
      <c r="F47" s="389"/>
    </row>
    <row r="48" spans="1:6" s="385" customFormat="1" x14ac:dyDescent="0.2">
      <c r="A48" s="42"/>
      <c r="B48" s="26" t="s">
        <v>108</v>
      </c>
      <c r="C48" s="32">
        <v>2</v>
      </c>
      <c r="D48" s="9" t="s">
        <v>1</v>
      </c>
      <c r="E48" s="31"/>
      <c r="F48" s="23">
        <f t="shared" ref="F48:F49" si="5">C48*E48</f>
        <v>0</v>
      </c>
    </row>
    <row r="49" spans="1:6" s="385" customFormat="1" x14ac:dyDescent="0.2">
      <c r="A49" s="42"/>
      <c r="B49" s="26" t="s">
        <v>109</v>
      </c>
      <c r="C49" s="32">
        <v>2</v>
      </c>
      <c r="D49" s="9" t="s">
        <v>1</v>
      </c>
      <c r="E49" s="31"/>
      <c r="F49" s="23">
        <f t="shared" si="5"/>
        <v>0</v>
      </c>
    </row>
    <row r="50" spans="1:6" s="385" customFormat="1" x14ac:dyDescent="0.2">
      <c r="A50" s="42"/>
      <c r="B50" s="26"/>
      <c r="C50" s="32"/>
      <c r="D50" s="9"/>
      <c r="E50" s="390"/>
      <c r="F50" s="23"/>
    </row>
    <row r="51" spans="1:6" s="385" customFormat="1" x14ac:dyDescent="0.2">
      <c r="A51" s="41"/>
      <c r="B51" s="37"/>
      <c r="C51" s="20"/>
      <c r="D51" s="21"/>
      <c r="E51" s="22"/>
      <c r="F51" s="20"/>
    </row>
    <row r="52" spans="1:6" s="385" customFormat="1" x14ac:dyDescent="0.2">
      <c r="A52" s="42">
        <f>COUNT($A$5:A51)+1</f>
        <v>8</v>
      </c>
      <c r="B52" s="25" t="s">
        <v>44</v>
      </c>
      <c r="C52" s="24"/>
      <c r="D52" s="9"/>
      <c r="E52" s="23"/>
      <c r="F52" s="23"/>
    </row>
    <row r="53" spans="1:6" s="385" customFormat="1" ht="38.25" x14ac:dyDescent="0.2">
      <c r="A53" s="42"/>
      <c r="B53" s="44" t="s">
        <v>45</v>
      </c>
      <c r="C53" s="24"/>
      <c r="D53" s="9"/>
      <c r="E53" s="23"/>
      <c r="F53" s="23"/>
    </row>
    <row r="54" spans="1:6" s="385" customFormat="1" x14ac:dyDescent="0.2">
      <c r="A54" s="386"/>
      <c r="B54" s="387" t="s">
        <v>29</v>
      </c>
      <c r="C54" s="388"/>
      <c r="D54" s="388"/>
      <c r="E54" s="389"/>
      <c r="F54" s="389"/>
    </row>
    <row r="55" spans="1:6" s="385" customFormat="1" ht="14.25" x14ac:dyDescent="0.2">
      <c r="A55" s="42"/>
      <c r="B55" s="26" t="s">
        <v>46</v>
      </c>
      <c r="C55" s="32">
        <v>6</v>
      </c>
      <c r="D55" s="9" t="s">
        <v>13</v>
      </c>
      <c r="E55" s="31"/>
      <c r="F55" s="23">
        <f>C55*E55</f>
        <v>0</v>
      </c>
    </row>
    <row r="56" spans="1:6" s="385" customFormat="1" x14ac:dyDescent="0.2">
      <c r="A56" s="43"/>
      <c r="B56" s="38"/>
      <c r="C56" s="33"/>
      <c r="D56" s="34"/>
      <c r="E56" s="35"/>
      <c r="F56" s="35"/>
    </row>
    <row r="57" spans="1:6" s="394" customFormat="1" x14ac:dyDescent="0.2">
      <c r="A57" s="41"/>
      <c r="B57" s="37"/>
      <c r="C57" s="20"/>
      <c r="D57" s="21"/>
      <c r="E57" s="22"/>
      <c r="F57" s="20"/>
    </row>
    <row r="58" spans="1:6" s="385" customFormat="1" x14ac:dyDescent="0.2">
      <c r="A58" s="42">
        <f>COUNT($A$4:A57)+1</f>
        <v>9</v>
      </c>
      <c r="B58" s="25" t="s">
        <v>47</v>
      </c>
      <c r="C58" s="24"/>
      <c r="D58" s="9"/>
      <c r="E58" s="23"/>
      <c r="F58" s="23"/>
    </row>
    <row r="59" spans="1:6" s="385" customFormat="1" ht="25.5" x14ac:dyDescent="0.2">
      <c r="A59" s="42"/>
      <c r="B59" s="44" t="s">
        <v>48</v>
      </c>
      <c r="C59" s="24"/>
      <c r="D59" s="9"/>
      <c r="E59" s="23"/>
      <c r="F59" s="23"/>
    </row>
    <row r="60" spans="1:6" s="385" customFormat="1" x14ac:dyDescent="0.2">
      <c r="A60" s="42"/>
      <c r="B60" s="26" t="s">
        <v>33</v>
      </c>
      <c r="C60" s="32">
        <v>1</v>
      </c>
      <c r="D60" s="9" t="s">
        <v>1</v>
      </c>
      <c r="E60" s="31"/>
      <c r="F60" s="23">
        <f>C60*E60</f>
        <v>0</v>
      </c>
    </row>
    <row r="61" spans="1:6" s="385" customFormat="1" x14ac:dyDescent="0.2">
      <c r="A61" s="43"/>
      <c r="B61" s="38"/>
      <c r="C61" s="33"/>
      <c r="D61" s="34"/>
      <c r="E61" s="35"/>
      <c r="F61" s="35"/>
    </row>
    <row r="62" spans="1:6" s="385" customFormat="1" x14ac:dyDescent="0.2">
      <c r="A62" s="41"/>
      <c r="B62" s="37"/>
      <c r="C62" s="20"/>
      <c r="D62" s="21"/>
      <c r="E62" s="22"/>
      <c r="F62" s="20"/>
    </row>
    <row r="63" spans="1:6" s="385" customFormat="1" x14ac:dyDescent="0.2">
      <c r="A63" s="42">
        <f>COUNT($A$5:A62)+1</f>
        <v>10</v>
      </c>
      <c r="B63" s="25" t="s">
        <v>49</v>
      </c>
      <c r="C63" s="24"/>
      <c r="D63" s="9"/>
      <c r="E63" s="23"/>
      <c r="F63" s="23"/>
    </row>
    <row r="64" spans="1:6" s="385" customFormat="1" ht="76.5" x14ac:dyDescent="0.2">
      <c r="A64" s="42"/>
      <c r="B64" s="44" t="s">
        <v>50</v>
      </c>
      <c r="C64" s="24"/>
      <c r="D64" s="9"/>
      <c r="E64" s="23"/>
      <c r="F64" s="23"/>
    </row>
    <row r="65" spans="1:6" s="385" customFormat="1" x14ac:dyDescent="0.2">
      <c r="A65" s="42"/>
      <c r="B65" s="26"/>
      <c r="C65" s="32">
        <v>1</v>
      </c>
      <c r="D65" s="9" t="s">
        <v>1</v>
      </c>
      <c r="E65" s="31"/>
      <c r="F65" s="23">
        <f>C65*E65</f>
        <v>0</v>
      </c>
    </row>
    <row r="66" spans="1:6" s="385" customFormat="1" x14ac:dyDescent="0.2">
      <c r="A66" s="43"/>
      <c r="B66" s="38"/>
      <c r="C66" s="33"/>
      <c r="D66" s="34"/>
      <c r="E66" s="35"/>
      <c r="F66" s="35"/>
    </row>
    <row r="67" spans="1:6" s="385" customFormat="1" x14ac:dyDescent="0.2">
      <c r="A67" s="41"/>
      <c r="B67" s="37"/>
      <c r="C67" s="20"/>
      <c r="D67" s="21"/>
      <c r="E67" s="22"/>
      <c r="F67" s="20"/>
    </row>
    <row r="68" spans="1:6" s="385" customFormat="1" x14ac:dyDescent="0.2">
      <c r="A68" s="42">
        <f>COUNT($A$4:A67)+1</f>
        <v>11</v>
      </c>
      <c r="B68" s="25" t="s">
        <v>51</v>
      </c>
      <c r="C68" s="24"/>
      <c r="D68" s="9"/>
      <c r="E68" s="23"/>
      <c r="F68" s="23"/>
    </row>
    <row r="69" spans="1:6" s="385" customFormat="1" ht="51" x14ac:dyDescent="0.2">
      <c r="A69" s="42"/>
      <c r="B69" s="44" t="s">
        <v>116</v>
      </c>
      <c r="C69" s="24"/>
      <c r="D69" s="9"/>
      <c r="E69" s="23"/>
      <c r="F69" s="23"/>
    </row>
    <row r="70" spans="1:6" s="385" customFormat="1" ht="14.25" x14ac:dyDescent="0.2">
      <c r="A70" s="42"/>
      <c r="B70" s="26" t="s">
        <v>110</v>
      </c>
      <c r="C70" s="32">
        <v>6</v>
      </c>
      <c r="D70" s="9" t="s">
        <v>13</v>
      </c>
      <c r="E70" s="31"/>
      <c r="F70" s="23">
        <f t="shared" ref="F70:F71" si="6">C70*E70</f>
        <v>0</v>
      </c>
    </row>
    <row r="71" spans="1:6" s="385" customFormat="1" ht="14.25" x14ac:dyDescent="0.2">
      <c r="A71" s="42"/>
      <c r="B71" s="26" t="s">
        <v>52</v>
      </c>
      <c r="C71" s="32">
        <v>8</v>
      </c>
      <c r="D71" s="9" t="s">
        <v>13</v>
      </c>
      <c r="E71" s="31"/>
      <c r="F71" s="23">
        <f t="shared" si="6"/>
        <v>0</v>
      </c>
    </row>
    <row r="72" spans="1:6" s="385" customFormat="1" x14ac:dyDescent="0.2">
      <c r="A72" s="43"/>
      <c r="B72" s="38"/>
      <c r="C72" s="33"/>
      <c r="D72" s="34"/>
      <c r="E72" s="35"/>
      <c r="F72" s="35"/>
    </row>
    <row r="73" spans="1:6" s="385" customFormat="1" x14ac:dyDescent="0.2">
      <c r="A73" s="41"/>
      <c r="B73" s="37"/>
      <c r="C73" s="20"/>
      <c r="D73" s="21"/>
      <c r="E73" s="22"/>
      <c r="F73" s="20"/>
    </row>
    <row r="74" spans="1:6" s="385" customFormat="1" x14ac:dyDescent="0.2">
      <c r="A74" s="42">
        <f>COUNT($A$4:A73)+1</f>
        <v>12</v>
      </c>
      <c r="B74" s="25" t="s">
        <v>53</v>
      </c>
      <c r="C74" s="24"/>
      <c r="D74" s="9"/>
      <c r="E74" s="23"/>
      <c r="F74" s="23"/>
    </row>
    <row r="75" spans="1:6" s="385" customFormat="1" ht="38.25" x14ac:dyDescent="0.2">
      <c r="A75" s="42"/>
      <c r="B75" s="44" t="s">
        <v>54</v>
      </c>
      <c r="C75" s="24"/>
      <c r="D75" s="9"/>
      <c r="E75" s="23"/>
      <c r="F75" s="23"/>
    </row>
    <row r="76" spans="1:6" s="385" customFormat="1" x14ac:dyDescent="0.2">
      <c r="A76" s="42"/>
      <c r="B76" s="26" t="s">
        <v>75</v>
      </c>
      <c r="C76" s="32">
        <v>14</v>
      </c>
      <c r="D76" s="9" t="s">
        <v>15</v>
      </c>
      <c r="E76" s="31"/>
      <c r="F76" s="23">
        <f t="shared" ref="F76" si="7">C76*E76</f>
        <v>0</v>
      </c>
    </row>
    <row r="77" spans="1:6" s="385" customFormat="1" x14ac:dyDescent="0.2">
      <c r="A77" s="43"/>
      <c r="B77" s="38"/>
      <c r="C77" s="33"/>
      <c r="D77" s="34"/>
      <c r="E77" s="35"/>
      <c r="F77" s="35"/>
    </row>
    <row r="78" spans="1:6" s="385" customFormat="1" x14ac:dyDescent="0.2">
      <c r="A78" s="41"/>
      <c r="B78" s="37"/>
      <c r="C78" s="20"/>
      <c r="D78" s="21"/>
      <c r="E78" s="22"/>
      <c r="F78" s="20"/>
    </row>
    <row r="79" spans="1:6" s="385" customFormat="1" x14ac:dyDescent="0.2">
      <c r="A79" s="42">
        <f>COUNT($A$5:A78)+1</f>
        <v>13</v>
      </c>
      <c r="B79" s="25" t="s">
        <v>56</v>
      </c>
      <c r="C79" s="24"/>
      <c r="D79" s="9"/>
      <c r="E79" s="23"/>
      <c r="F79" s="23"/>
    </row>
    <row r="80" spans="1:6" s="385" customFormat="1" ht="38.25" x14ac:dyDescent="0.2">
      <c r="A80" s="42"/>
      <c r="B80" s="26" t="s">
        <v>57</v>
      </c>
      <c r="C80" s="32"/>
      <c r="D80" s="9"/>
      <c r="E80" s="23"/>
      <c r="F80" s="23"/>
    </row>
    <row r="81" spans="1:6" s="385" customFormat="1" x14ac:dyDescent="0.2">
      <c r="A81" s="391"/>
      <c r="B81" s="387" t="s">
        <v>29</v>
      </c>
      <c r="C81" s="388"/>
      <c r="D81" s="388"/>
      <c r="E81" s="389"/>
      <c r="F81" s="389"/>
    </row>
    <row r="82" spans="1:6" s="385" customFormat="1" ht="14.25" x14ac:dyDescent="0.2">
      <c r="A82" s="42"/>
      <c r="B82" s="26" t="s">
        <v>58</v>
      </c>
      <c r="C82" s="32">
        <v>6</v>
      </c>
      <c r="D82" s="9" t="s">
        <v>8</v>
      </c>
      <c r="E82" s="31"/>
      <c r="F82" s="23">
        <f t="shared" ref="F82:F83" si="8">C82*E82</f>
        <v>0</v>
      </c>
    </row>
    <row r="83" spans="1:6" s="385" customFormat="1" ht="14.25" x14ac:dyDescent="0.2">
      <c r="A83" s="42"/>
      <c r="B83" s="26" t="s">
        <v>59</v>
      </c>
      <c r="C83" s="32">
        <v>14</v>
      </c>
      <c r="D83" s="9" t="s">
        <v>8</v>
      </c>
      <c r="E83" s="31"/>
      <c r="F83" s="23">
        <f t="shared" si="8"/>
        <v>0</v>
      </c>
    </row>
    <row r="84" spans="1:6" s="385" customFormat="1" x14ac:dyDescent="0.2">
      <c r="A84" s="43"/>
      <c r="B84" s="38"/>
      <c r="C84" s="33"/>
      <c r="D84" s="34"/>
      <c r="E84" s="35"/>
      <c r="F84" s="35"/>
    </row>
    <row r="85" spans="1:6" s="385" customFormat="1" x14ac:dyDescent="0.2">
      <c r="A85" s="41"/>
      <c r="B85" s="37"/>
      <c r="C85" s="20"/>
      <c r="D85" s="21"/>
      <c r="E85" s="22"/>
      <c r="F85" s="20"/>
    </row>
    <row r="86" spans="1:6" s="385" customFormat="1" x14ac:dyDescent="0.2">
      <c r="A86" s="42">
        <f>COUNT($A$5:A85)+1</f>
        <v>14</v>
      </c>
      <c r="B86" s="25" t="s">
        <v>60</v>
      </c>
      <c r="C86" s="24"/>
      <c r="D86" s="9"/>
      <c r="E86" s="23"/>
      <c r="F86" s="23"/>
    </row>
    <row r="87" spans="1:6" s="385" customFormat="1" ht="38.25" x14ac:dyDescent="0.2">
      <c r="A87" s="42"/>
      <c r="B87" s="26" t="s">
        <v>61</v>
      </c>
      <c r="C87" s="32"/>
      <c r="D87" s="9"/>
      <c r="E87" s="23"/>
      <c r="F87" s="23"/>
    </row>
    <row r="88" spans="1:6" s="385" customFormat="1" x14ac:dyDescent="0.2">
      <c r="A88" s="395"/>
      <c r="B88" s="387" t="s">
        <v>33</v>
      </c>
      <c r="C88" s="388"/>
      <c r="D88" s="388"/>
      <c r="E88" s="389"/>
      <c r="F88" s="389"/>
    </row>
    <row r="89" spans="1:6" s="385" customFormat="1" x14ac:dyDescent="0.2">
      <c r="A89" s="42"/>
      <c r="B89" s="26" t="s">
        <v>62</v>
      </c>
      <c r="C89" s="32">
        <v>8</v>
      </c>
      <c r="D89" s="9" t="s">
        <v>1</v>
      </c>
      <c r="E89" s="31"/>
      <c r="F89" s="23">
        <f t="shared" ref="F89" si="9">C89*E89</f>
        <v>0</v>
      </c>
    </row>
    <row r="90" spans="1:6" s="385" customFormat="1" x14ac:dyDescent="0.2">
      <c r="A90" s="42"/>
      <c r="B90" s="26" t="s">
        <v>63</v>
      </c>
      <c r="C90" s="32">
        <v>6</v>
      </c>
      <c r="D90" s="9" t="s">
        <v>1</v>
      </c>
      <c r="E90" s="31"/>
      <c r="F90" s="23">
        <f t="shared" ref="F90" si="10">C90*E90</f>
        <v>0</v>
      </c>
    </row>
    <row r="91" spans="1:6" s="385" customFormat="1" x14ac:dyDescent="0.2">
      <c r="A91" s="43"/>
      <c r="B91" s="38"/>
      <c r="C91" s="33"/>
      <c r="D91" s="34"/>
      <c r="E91" s="35"/>
      <c r="F91" s="35"/>
    </row>
    <row r="92" spans="1:6" s="396" customFormat="1" x14ac:dyDescent="0.2">
      <c r="A92" s="50"/>
      <c r="B92" s="51"/>
      <c r="C92" s="52"/>
      <c r="D92" s="53"/>
      <c r="E92" s="54"/>
      <c r="F92" s="52"/>
    </row>
    <row r="93" spans="1:6" s="385" customFormat="1" x14ac:dyDescent="0.2">
      <c r="A93" s="42">
        <f>COUNT($A$5:A92)+1</f>
        <v>15</v>
      </c>
      <c r="B93" s="25" t="s">
        <v>64</v>
      </c>
      <c r="C93" s="24"/>
      <c r="D93" s="9"/>
      <c r="E93" s="23"/>
      <c r="F93" s="23"/>
    </row>
    <row r="94" spans="1:6" s="385" customFormat="1" ht="38.25" x14ac:dyDescent="0.2">
      <c r="A94" s="42"/>
      <c r="B94" s="26" t="s">
        <v>65</v>
      </c>
      <c r="C94" s="32"/>
      <c r="D94" s="9"/>
      <c r="E94" s="23"/>
      <c r="F94" s="23"/>
    </row>
    <row r="95" spans="1:6" s="385" customFormat="1" x14ac:dyDescent="0.2">
      <c r="A95" s="397"/>
      <c r="B95" s="387" t="s">
        <v>33</v>
      </c>
      <c r="C95" s="388"/>
      <c r="D95" s="388"/>
      <c r="E95" s="389"/>
      <c r="F95" s="389"/>
    </row>
    <row r="96" spans="1:6" s="385" customFormat="1" x14ac:dyDescent="0.2">
      <c r="A96" s="42"/>
      <c r="B96" s="26" t="s">
        <v>111</v>
      </c>
      <c r="C96" s="32">
        <v>2</v>
      </c>
      <c r="D96" s="9" t="s">
        <v>1</v>
      </c>
      <c r="E96" s="31"/>
      <c r="F96" s="23">
        <f t="shared" ref="F96" si="11">C96*E96</f>
        <v>0</v>
      </c>
    </row>
    <row r="97" spans="1:6" s="385" customFormat="1" x14ac:dyDescent="0.2">
      <c r="A97" s="43"/>
      <c r="B97" s="38"/>
      <c r="C97" s="33"/>
      <c r="D97" s="34"/>
      <c r="E97" s="35"/>
      <c r="F97" s="35"/>
    </row>
    <row r="98" spans="1:6" s="385" customFormat="1" x14ac:dyDescent="0.2">
      <c r="A98" s="50"/>
      <c r="B98" s="37"/>
      <c r="C98" s="20"/>
      <c r="D98" s="21"/>
      <c r="E98" s="22"/>
      <c r="F98" s="20"/>
    </row>
    <row r="99" spans="1:6" s="385" customFormat="1" x14ac:dyDescent="0.2">
      <c r="A99" s="42">
        <f>COUNT($A$5:A98)+1</f>
        <v>16</v>
      </c>
      <c r="B99" s="25" t="s">
        <v>68</v>
      </c>
      <c r="C99" s="24"/>
      <c r="D99" s="9"/>
      <c r="E99" s="23"/>
      <c r="F99" s="23"/>
    </row>
    <row r="100" spans="1:6" s="385" customFormat="1" ht="51" x14ac:dyDescent="0.2">
      <c r="A100" s="42"/>
      <c r="B100" s="26" t="s">
        <v>69</v>
      </c>
      <c r="C100" s="32"/>
      <c r="D100" s="9"/>
      <c r="E100" s="23"/>
      <c r="F100" s="23"/>
    </row>
    <row r="101" spans="1:6" s="385" customFormat="1" x14ac:dyDescent="0.2">
      <c r="A101" s="398"/>
      <c r="B101" s="387" t="s">
        <v>33</v>
      </c>
      <c r="C101" s="388"/>
      <c r="D101" s="388"/>
      <c r="E101" s="389"/>
      <c r="F101" s="389"/>
    </row>
    <row r="102" spans="1:6" s="385" customFormat="1" x14ac:dyDescent="0.2">
      <c r="A102" s="42"/>
      <c r="B102" s="26" t="s">
        <v>117</v>
      </c>
      <c r="C102" s="32">
        <v>1</v>
      </c>
      <c r="D102" s="9" t="s">
        <v>1</v>
      </c>
      <c r="E102" s="31"/>
      <c r="F102" s="23">
        <f t="shared" ref="F102" si="12">C102*E102</f>
        <v>0</v>
      </c>
    </row>
    <row r="103" spans="1:6" s="385" customFormat="1" x14ac:dyDescent="0.2">
      <c r="A103" s="43"/>
      <c r="B103" s="38"/>
      <c r="C103" s="33"/>
      <c r="D103" s="34"/>
      <c r="E103" s="35"/>
      <c r="F103" s="35"/>
    </row>
    <row r="104" spans="1:6" s="385" customFormat="1" x14ac:dyDescent="0.2">
      <c r="A104" s="41"/>
      <c r="B104" s="37"/>
      <c r="C104" s="20"/>
      <c r="D104" s="21"/>
      <c r="E104" s="22"/>
      <c r="F104" s="20"/>
    </row>
    <row r="105" spans="1:6" s="385" customFormat="1" x14ac:dyDescent="0.2">
      <c r="A105" s="42">
        <f>COUNT($A$2:A104)+1</f>
        <v>17</v>
      </c>
      <c r="B105" s="25" t="s">
        <v>70</v>
      </c>
      <c r="C105" s="24"/>
      <c r="D105" s="9"/>
      <c r="E105" s="23"/>
      <c r="F105" s="23"/>
    </row>
    <row r="106" spans="1:6" s="385" customFormat="1" ht="25.5" x14ac:dyDescent="0.2">
      <c r="A106" s="42"/>
      <c r="B106" s="26" t="s">
        <v>71</v>
      </c>
      <c r="C106" s="32"/>
      <c r="D106" s="9"/>
      <c r="E106" s="23"/>
      <c r="F106" s="23"/>
    </row>
    <row r="107" spans="1:6" s="385" customFormat="1" x14ac:dyDescent="0.2">
      <c r="A107" s="397"/>
      <c r="B107" s="387" t="s">
        <v>33</v>
      </c>
      <c r="C107" s="388"/>
      <c r="D107" s="388"/>
      <c r="E107" s="389"/>
      <c r="F107" s="389"/>
    </row>
    <row r="108" spans="1:6" s="385" customFormat="1" x14ac:dyDescent="0.2">
      <c r="A108" s="42"/>
      <c r="B108" s="26" t="s">
        <v>72</v>
      </c>
      <c r="C108" s="32">
        <v>3</v>
      </c>
      <c r="D108" s="9" t="s">
        <v>1</v>
      </c>
      <c r="E108" s="31"/>
      <c r="F108" s="23">
        <f t="shared" ref="F108" si="13">C108*E108</f>
        <v>0</v>
      </c>
    </row>
    <row r="109" spans="1:6" s="385" customFormat="1" x14ac:dyDescent="0.2">
      <c r="A109" s="43"/>
      <c r="B109" s="38"/>
      <c r="C109" s="33"/>
      <c r="D109" s="34"/>
      <c r="E109" s="35"/>
      <c r="F109" s="35"/>
    </row>
    <row r="110" spans="1:6" s="385" customFormat="1" x14ac:dyDescent="0.2">
      <c r="A110" s="41"/>
      <c r="B110" s="37"/>
      <c r="C110" s="20"/>
      <c r="D110" s="21"/>
      <c r="E110" s="22"/>
      <c r="F110" s="20"/>
    </row>
    <row r="111" spans="1:6" s="385" customFormat="1" ht="25.5" x14ac:dyDescent="0.2">
      <c r="A111" s="42">
        <f>COUNT($A$4:A110)+1</f>
        <v>18</v>
      </c>
      <c r="B111" s="25" t="s">
        <v>112</v>
      </c>
      <c r="C111" s="24"/>
      <c r="D111" s="9"/>
      <c r="E111" s="23"/>
      <c r="F111" s="23"/>
    </row>
    <row r="112" spans="1:6" s="385" customFormat="1" ht="25.5" x14ac:dyDescent="0.2">
      <c r="A112" s="42"/>
      <c r="B112" s="26" t="s">
        <v>113</v>
      </c>
      <c r="C112" s="32"/>
      <c r="D112" s="9"/>
      <c r="E112" s="23"/>
      <c r="F112" s="23"/>
    </row>
    <row r="113" spans="1:6" s="385" customFormat="1" x14ac:dyDescent="0.2">
      <c r="A113" s="42"/>
      <c r="B113" s="26" t="s">
        <v>114</v>
      </c>
      <c r="C113" s="32">
        <v>2</v>
      </c>
      <c r="D113" s="9" t="s">
        <v>1</v>
      </c>
      <c r="E113" s="31"/>
      <c r="F113" s="23">
        <f>C113*E113</f>
        <v>0</v>
      </c>
    </row>
    <row r="114" spans="1:6" s="385" customFormat="1" x14ac:dyDescent="0.2">
      <c r="A114" s="43"/>
      <c r="B114" s="38"/>
      <c r="C114" s="33"/>
      <c r="D114" s="34"/>
      <c r="E114" s="35"/>
      <c r="F114" s="35"/>
    </row>
    <row r="115" spans="1:6" s="385" customFormat="1" x14ac:dyDescent="0.2">
      <c r="A115" s="41"/>
      <c r="B115" s="37"/>
      <c r="C115" s="20"/>
      <c r="D115" s="21"/>
      <c r="E115" s="22"/>
      <c r="F115" s="20"/>
    </row>
    <row r="116" spans="1:6" s="385" customFormat="1" x14ac:dyDescent="0.2">
      <c r="A116" s="42">
        <f>COUNT($A$4:A115)+1</f>
        <v>19</v>
      </c>
      <c r="B116" s="25" t="s">
        <v>73</v>
      </c>
      <c r="C116" s="24"/>
      <c r="D116" s="9"/>
      <c r="E116" s="23"/>
      <c r="F116" s="23"/>
    </row>
    <row r="117" spans="1:6" s="385" customFormat="1" ht="51" x14ac:dyDescent="0.2">
      <c r="A117" s="42"/>
      <c r="B117" s="26" t="s">
        <v>74</v>
      </c>
      <c r="C117" s="32"/>
      <c r="D117" s="9"/>
      <c r="E117" s="23"/>
      <c r="F117" s="23"/>
    </row>
    <row r="118" spans="1:6" s="385" customFormat="1" x14ac:dyDescent="0.2">
      <c r="A118" s="397"/>
      <c r="B118" s="387" t="s">
        <v>33</v>
      </c>
      <c r="C118" s="399"/>
      <c r="D118" s="388"/>
      <c r="E118" s="389"/>
      <c r="F118" s="389"/>
    </row>
    <row r="119" spans="1:6" s="385" customFormat="1" x14ac:dyDescent="0.2">
      <c r="A119" s="42"/>
      <c r="B119" s="26" t="s">
        <v>76</v>
      </c>
      <c r="C119" s="32">
        <v>2</v>
      </c>
      <c r="D119" s="9" t="s">
        <v>1</v>
      </c>
      <c r="E119" s="31"/>
      <c r="F119" s="23">
        <f t="shared" ref="F119" si="14">C119*E119</f>
        <v>0</v>
      </c>
    </row>
    <row r="120" spans="1:6" s="385" customFormat="1" x14ac:dyDescent="0.2">
      <c r="A120" s="43"/>
      <c r="B120" s="38"/>
      <c r="C120" s="33"/>
      <c r="D120" s="34"/>
      <c r="E120" s="35"/>
      <c r="F120" s="35"/>
    </row>
    <row r="121" spans="1:6" s="385" customFormat="1" x14ac:dyDescent="0.2">
      <c r="A121" s="41"/>
      <c r="B121" s="37"/>
      <c r="C121" s="20"/>
      <c r="D121" s="21"/>
      <c r="E121" s="22"/>
      <c r="F121" s="20"/>
    </row>
    <row r="122" spans="1:6" s="385" customFormat="1" x14ac:dyDescent="0.2">
      <c r="A122" s="42">
        <f>COUNT($A$5:A121)+1</f>
        <v>20</v>
      </c>
      <c r="B122" s="25" t="s">
        <v>79</v>
      </c>
      <c r="C122" s="24"/>
      <c r="D122" s="9"/>
      <c r="E122" s="23"/>
      <c r="F122" s="23"/>
    </row>
    <row r="123" spans="1:6" s="385" customFormat="1" x14ac:dyDescent="0.2">
      <c r="A123" s="42"/>
      <c r="B123" s="26" t="s">
        <v>80</v>
      </c>
      <c r="C123" s="32"/>
      <c r="D123" s="9"/>
      <c r="E123" s="23"/>
      <c r="F123" s="23"/>
    </row>
    <row r="124" spans="1:6" s="385" customFormat="1" x14ac:dyDescent="0.2">
      <c r="A124" s="391"/>
      <c r="B124" s="393"/>
      <c r="C124" s="388">
        <v>1</v>
      </c>
      <c r="D124" s="9" t="s">
        <v>1</v>
      </c>
      <c r="E124" s="31"/>
      <c r="F124" s="23">
        <f>C124*E124</f>
        <v>0</v>
      </c>
    </row>
    <row r="125" spans="1:6" s="385" customFormat="1" x14ac:dyDescent="0.2">
      <c r="A125" s="43"/>
      <c r="B125" s="38"/>
      <c r="C125" s="33"/>
      <c r="D125" s="34"/>
      <c r="E125" s="35"/>
      <c r="F125" s="35"/>
    </row>
    <row r="126" spans="1:6" s="385" customFormat="1" x14ac:dyDescent="0.2">
      <c r="A126" s="41"/>
      <c r="B126" s="37"/>
      <c r="C126" s="20"/>
      <c r="D126" s="21"/>
      <c r="E126" s="22"/>
      <c r="F126" s="20"/>
    </row>
    <row r="127" spans="1:6" s="385" customFormat="1" x14ac:dyDescent="0.2">
      <c r="A127" s="42">
        <f>COUNT($A$5:A126)+1</f>
        <v>21</v>
      </c>
      <c r="B127" s="25" t="s">
        <v>81</v>
      </c>
      <c r="C127" s="24"/>
      <c r="D127" s="9"/>
      <c r="E127" s="23"/>
      <c r="F127" s="23"/>
    </row>
    <row r="128" spans="1:6" s="385" customFormat="1" ht="25.5" x14ac:dyDescent="0.2">
      <c r="A128" s="42"/>
      <c r="B128" s="26" t="s">
        <v>82</v>
      </c>
      <c r="C128" s="32"/>
      <c r="D128" s="9"/>
      <c r="E128" s="23"/>
      <c r="F128" s="23"/>
    </row>
    <row r="129" spans="1:6" s="385" customFormat="1" x14ac:dyDescent="0.2">
      <c r="A129" s="42"/>
      <c r="B129" s="26" t="s">
        <v>115</v>
      </c>
      <c r="C129" s="32">
        <v>2</v>
      </c>
      <c r="D129" s="9" t="s">
        <v>1</v>
      </c>
      <c r="E129" s="31"/>
      <c r="F129" s="23">
        <f t="shared" ref="F129" si="15">C129*E129</f>
        <v>0</v>
      </c>
    </row>
    <row r="130" spans="1:6" s="385" customFormat="1" x14ac:dyDescent="0.2">
      <c r="A130" s="42"/>
      <c r="B130" s="26" t="s">
        <v>83</v>
      </c>
      <c r="C130" s="32">
        <v>2</v>
      </c>
      <c r="D130" s="9" t="s">
        <v>1</v>
      </c>
      <c r="E130" s="31"/>
      <c r="F130" s="23">
        <f t="shared" ref="F130:F131" si="16">C130*E130</f>
        <v>0</v>
      </c>
    </row>
    <row r="131" spans="1:6" s="385" customFormat="1" x14ac:dyDescent="0.2">
      <c r="A131" s="42"/>
      <c r="B131" s="26" t="s">
        <v>84</v>
      </c>
      <c r="C131" s="32">
        <v>2</v>
      </c>
      <c r="D131" s="9" t="s">
        <v>1</v>
      </c>
      <c r="E131" s="31"/>
      <c r="F131" s="23">
        <f t="shared" si="16"/>
        <v>0</v>
      </c>
    </row>
    <row r="132" spans="1:6" s="385" customFormat="1" x14ac:dyDescent="0.2">
      <c r="A132" s="43"/>
      <c r="B132" s="38"/>
      <c r="C132" s="33"/>
      <c r="D132" s="34"/>
      <c r="E132" s="35"/>
      <c r="F132" s="35"/>
    </row>
    <row r="133" spans="1:6" s="385" customFormat="1" x14ac:dyDescent="0.2">
      <c r="A133" s="41"/>
      <c r="B133" s="37"/>
      <c r="C133" s="20"/>
      <c r="D133" s="21"/>
      <c r="E133" s="22"/>
      <c r="F133" s="20"/>
    </row>
    <row r="134" spans="1:6" s="385" customFormat="1" x14ac:dyDescent="0.2">
      <c r="A134" s="42">
        <f>COUNT($A$5:A131)+1</f>
        <v>22</v>
      </c>
      <c r="B134" s="25" t="s">
        <v>85</v>
      </c>
      <c r="C134" s="24"/>
      <c r="D134" s="9"/>
      <c r="E134" s="23"/>
      <c r="F134" s="23"/>
    </row>
    <row r="135" spans="1:6" s="385" customFormat="1" ht="12" customHeight="1" x14ac:dyDescent="0.2">
      <c r="A135" s="42"/>
      <c r="B135" s="26" t="s">
        <v>86</v>
      </c>
      <c r="C135" s="32"/>
      <c r="D135" s="9"/>
      <c r="E135" s="23"/>
      <c r="F135" s="23"/>
    </row>
    <row r="136" spans="1:6" s="385" customFormat="1" x14ac:dyDescent="0.2">
      <c r="A136" s="42"/>
      <c r="B136" s="26" t="s">
        <v>115</v>
      </c>
      <c r="C136" s="32">
        <v>2</v>
      </c>
      <c r="D136" s="9" t="s">
        <v>1</v>
      </c>
      <c r="E136" s="31"/>
      <c r="F136" s="23">
        <f t="shared" ref="F136" si="17">C136*E136</f>
        <v>0</v>
      </c>
    </row>
    <row r="137" spans="1:6" s="385" customFormat="1" x14ac:dyDescent="0.2">
      <c r="A137" s="42"/>
      <c r="B137" s="26" t="s">
        <v>84</v>
      </c>
      <c r="C137" s="32">
        <v>2</v>
      </c>
      <c r="D137" s="9" t="s">
        <v>1</v>
      </c>
      <c r="E137" s="31"/>
      <c r="F137" s="23">
        <f t="shared" ref="F137" si="18">C137*E137</f>
        <v>0</v>
      </c>
    </row>
    <row r="138" spans="1:6" s="385" customFormat="1" x14ac:dyDescent="0.2">
      <c r="A138" s="43"/>
      <c r="B138" s="38"/>
      <c r="C138" s="33"/>
      <c r="D138" s="34"/>
      <c r="E138" s="35"/>
      <c r="F138" s="35"/>
    </row>
    <row r="139" spans="1:6" s="385" customFormat="1" x14ac:dyDescent="0.2">
      <c r="A139" s="41"/>
      <c r="B139" s="37"/>
      <c r="C139" s="20"/>
      <c r="D139" s="21"/>
      <c r="E139" s="22"/>
      <c r="F139" s="20"/>
    </row>
    <row r="140" spans="1:6" s="385" customFormat="1" x14ac:dyDescent="0.2">
      <c r="A140" s="42">
        <f>COUNT($A$5:A139)+1</f>
        <v>23</v>
      </c>
      <c r="B140" s="25" t="s">
        <v>87</v>
      </c>
      <c r="C140" s="24"/>
      <c r="D140" s="9"/>
      <c r="E140" s="23"/>
      <c r="F140" s="23"/>
    </row>
    <row r="141" spans="1:6" s="385" customFormat="1" ht="38.25" x14ac:dyDescent="0.2">
      <c r="A141" s="42"/>
      <c r="B141" s="26" t="s">
        <v>102</v>
      </c>
      <c r="C141" s="32"/>
      <c r="D141" s="9"/>
      <c r="E141" s="23"/>
      <c r="F141" s="23"/>
    </row>
    <row r="142" spans="1:6" s="385" customFormat="1" ht="14.25" x14ac:dyDescent="0.2">
      <c r="A142" s="42"/>
      <c r="B142" s="26"/>
      <c r="C142" s="32">
        <v>4</v>
      </c>
      <c r="D142" s="9" t="s">
        <v>13</v>
      </c>
      <c r="E142" s="31"/>
      <c r="F142" s="23">
        <f>C142*E142</f>
        <v>0</v>
      </c>
    </row>
    <row r="143" spans="1:6" s="385" customFormat="1" x14ac:dyDescent="0.2">
      <c r="A143" s="43"/>
      <c r="B143" s="38"/>
      <c r="C143" s="33"/>
      <c r="D143" s="34"/>
      <c r="E143" s="35"/>
      <c r="F143" s="35"/>
    </row>
    <row r="144" spans="1:6" s="400" customFormat="1" x14ac:dyDescent="0.2">
      <c r="A144" s="41"/>
      <c r="B144" s="37"/>
      <c r="C144" s="20"/>
      <c r="D144" s="21"/>
      <c r="E144" s="22"/>
      <c r="F144" s="20"/>
    </row>
    <row r="145" spans="1:6" s="400" customFormat="1" x14ac:dyDescent="0.2">
      <c r="A145" s="42">
        <f>COUNT($A$5:A144)+1</f>
        <v>24</v>
      </c>
      <c r="B145" s="25" t="s">
        <v>88</v>
      </c>
      <c r="C145" s="24"/>
      <c r="D145" s="9"/>
      <c r="E145" s="23"/>
      <c r="F145" s="23"/>
    </row>
    <row r="146" spans="1:6" s="400" customFormat="1" ht="76.5" x14ac:dyDescent="0.2">
      <c r="A146" s="42"/>
      <c r="B146" s="26" t="s">
        <v>90</v>
      </c>
      <c r="C146" s="32"/>
      <c r="D146" s="9"/>
      <c r="E146" s="23"/>
      <c r="F146" s="23"/>
    </row>
    <row r="147" spans="1:6" s="400" customFormat="1" x14ac:dyDescent="0.2">
      <c r="A147" s="391"/>
      <c r="B147" s="393" t="s">
        <v>29</v>
      </c>
      <c r="C147" s="388"/>
      <c r="D147" s="388"/>
      <c r="E147" s="389"/>
      <c r="F147" s="389"/>
    </row>
    <row r="148" spans="1:6" s="400" customFormat="1" x14ac:dyDescent="0.2">
      <c r="A148" s="42"/>
      <c r="B148" s="26" t="s">
        <v>89</v>
      </c>
      <c r="C148" s="32">
        <v>14</v>
      </c>
      <c r="D148" s="9" t="s">
        <v>15</v>
      </c>
      <c r="E148" s="31"/>
      <c r="F148" s="23">
        <f>C148*E148</f>
        <v>0</v>
      </c>
    </row>
    <row r="149" spans="1:6" s="400" customFormat="1" x14ac:dyDescent="0.2">
      <c r="A149" s="43"/>
      <c r="B149" s="38"/>
      <c r="C149" s="33"/>
      <c r="D149" s="34"/>
      <c r="E149" s="35"/>
      <c r="F149" s="35"/>
    </row>
    <row r="150" spans="1:6" s="385" customFormat="1" x14ac:dyDescent="0.2">
      <c r="A150" s="41"/>
      <c r="B150" s="37"/>
      <c r="C150" s="20"/>
      <c r="D150" s="21"/>
      <c r="E150" s="22"/>
      <c r="F150" s="20"/>
    </row>
    <row r="151" spans="1:6" s="385" customFormat="1" x14ac:dyDescent="0.2">
      <c r="A151" s="42">
        <f>COUNT($A$5:A150)+1</f>
        <v>25</v>
      </c>
      <c r="B151" s="25" t="s">
        <v>16</v>
      </c>
      <c r="C151" s="24"/>
      <c r="D151" s="9"/>
      <c r="E151" s="23"/>
      <c r="F151" s="23"/>
    </row>
    <row r="152" spans="1:6" s="385" customFormat="1" ht="38.25" x14ac:dyDescent="0.2">
      <c r="A152" s="42"/>
      <c r="B152" s="26" t="s">
        <v>91</v>
      </c>
      <c r="C152" s="32"/>
      <c r="D152" s="9"/>
      <c r="E152" s="23"/>
      <c r="F152" s="23"/>
    </row>
    <row r="153" spans="1:6" s="385" customFormat="1" x14ac:dyDescent="0.2">
      <c r="B153" s="401"/>
      <c r="C153" s="388"/>
      <c r="D153" s="402">
        <v>0.1</v>
      </c>
      <c r="E153" s="389"/>
      <c r="F153" s="362">
        <f>SUM(F9:F149)*D153</f>
        <v>0</v>
      </c>
    </row>
    <row r="154" spans="1:6" s="385" customFormat="1" x14ac:dyDescent="0.2">
      <c r="A154" s="403"/>
      <c r="B154" s="404"/>
      <c r="C154" s="405"/>
      <c r="D154" s="406"/>
      <c r="E154" s="407"/>
      <c r="F154" s="407"/>
    </row>
    <row r="155" spans="1:6" s="385" customFormat="1" x14ac:dyDescent="0.2">
      <c r="A155" s="27"/>
      <c r="B155" s="39" t="s">
        <v>92</v>
      </c>
      <c r="C155" s="28"/>
      <c r="D155" s="29"/>
      <c r="E155" s="30" t="s">
        <v>12</v>
      </c>
      <c r="F155" s="30">
        <f>SUM(F9:F154)</f>
        <v>0</v>
      </c>
    </row>
  </sheetData>
  <sheetProtection algorithmName="SHA-512" hashValue="JvNP4FniUKk/DpDbPvkXOiRf4n23qVSQAe5M8EX+r7Hc5/xhIKoIUfbwNVKu0vXX2QPErOYfxGDr3F0e7d8ACA==" saltValue="NBxHtOYbO8Mb3tedUaKV6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3" manualBreakCount="3">
    <brk id="43" max="5" man="1"/>
    <brk id="114" max="5" man="1"/>
    <brk id="149" max="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1"/>
  <sheetViews>
    <sheetView showGridLines="0" zoomScaleNormal="100" zoomScaleSheetLayoutView="100" workbookViewId="0">
      <selection activeCell="H16" sqref="H16"/>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59" t="s">
        <v>124</v>
      </c>
      <c r="C1" s="60"/>
      <c r="D1" s="270"/>
      <c r="E1" s="271"/>
      <c r="F1" s="271"/>
    </row>
    <row r="2" spans="1:6" x14ac:dyDescent="0.2">
      <c r="A2" s="14" t="s">
        <v>127</v>
      </c>
      <c r="B2" s="59" t="s">
        <v>24</v>
      </c>
      <c r="C2" s="60"/>
      <c r="D2" s="270"/>
      <c r="E2" s="271"/>
      <c r="F2" s="271"/>
    </row>
    <row r="3" spans="1:6" x14ac:dyDescent="0.2">
      <c r="A3" s="14" t="s">
        <v>557</v>
      </c>
      <c r="B3" s="36" t="s">
        <v>667</v>
      </c>
      <c r="C3" s="60"/>
      <c r="D3" s="270"/>
      <c r="E3" s="271"/>
      <c r="F3" s="271"/>
    </row>
    <row r="4" spans="1:6" x14ac:dyDescent="0.2">
      <c r="A4" s="272"/>
      <c r="B4" s="36" t="s">
        <v>604</v>
      </c>
      <c r="C4" s="60"/>
      <c r="D4" s="270"/>
      <c r="E4" s="271"/>
      <c r="F4" s="271"/>
    </row>
    <row r="5" spans="1:6" s="19" customFormat="1" ht="76.5" x14ac:dyDescent="0.2">
      <c r="A5" s="46" t="s">
        <v>0</v>
      </c>
      <c r="B5" s="83" t="s">
        <v>7</v>
      </c>
      <c r="C5" s="48" t="s">
        <v>5</v>
      </c>
      <c r="D5" s="48" t="s">
        <v>6</v>
      </c>
      <c r="E5" s="49" t="s">
        <v>9</v>
      </c>
      <c r="F5" s="49" t="s">
        <v>10</v>
      </c>
    </row>
    <row r="6" spans="1:6" x14ac:dyDescent="0.2">
      <c r="A6" s="125"/>
      <c r="B6" s="21"/>
      <c r="C6" s="107"/>
      <c r="D6" s="182"/>
      <c r="E6" s="183"/>
      <c r="F6" s="183"/>
    </row>
    <row r="7" spans="1:6" x14ac:dyDescent="0.2">
      <c r="A7" s="94">
        <f>COUNT($A$6:A6)+1</f>
        <v>1</v>
      </c>
      <c r="B7" s="184" t="s">
        <v>385</v>
      </c>
      <c r="C7" s="32"/>
      <c r="D7" s="185"/>
      <c r="E7" s="186"/>
      <c r="F7" s="186"/>
    </row>
    <row r="8" spans="1:6" ht="25.5" x14ac:dyDescent="0.2">
      <c r="A8" s="94"/>
      <c r="B8" s="187" t="s">
        <v>386</v>
      </c>
      <c r="C8" s="32"/>
      <c r="D8" s="185"/>
      <c r="E8" s="186"/>
      <c r="F8" s="186"/>
    </row>
    <row r="9" spans="1:6" ht="14.25" x14ac:dyDescent="0.2">
      <c r="A9" s="94"/>
      <c r="B9" s="188" t="s">
        <v>387</v>
      </c>
      <c r="C9" s="32">
        <v>3</v>
      </c>
      <c r="D9" s="189" t="s">
        <v>8</v>
      </c>
      <c r="E9" s="101"/>
      <c r="F9" s="102">
        <f>C9*E9</f>
        <v>0</v>
      </c>
    </row>
    <row r="10" spans="1:6" x14ac:dyDescent="0.2">
      <c r="A10" s="103"/>
      <c r="B10" s="190"/>
      <c r="C10" s="33"/>
      <c r="D10" s="191"/>
      <c r="E10" s="87"/>
      <c r="F10" s="87"/>
    </row>
    <row r="11" spans="1:6" x14ac:dyDescent="0.2">
      <c r="A11" s="94"/>
      <c r="B11" s="188"/>
      <c r="C11" s="32"/>
      <c r="D11" s="185"/>
      <c r="E11" s="102"/>
      <c r="F11" s="102"/>
    </row>
    <row r="12" spans="1:6" x14ac:dyDescent="0.2">
      <c r="A12" s="287">
        <f>COUNT($A$6:A11)+1</f>
        <v>2</v>
      </c>
      <c r="B12" s="184" t="s">
        <v>655</v>
      </c>
      <c r="C12" s="32"/>
      <c r="D12" s="185"/>
      <c r="E12" s="102"/>
      <c r="F12" s="102"/>
    </row>
    <row r="13" spans="1:6" x14ac:dyDescent="0.2">
      <c r="A13" s="94"/>
      <c r="B13" s="202" t="s">
        <v>656</v>
      </c>
      <c r="C13" s="32"/>
      <c r="D13" s="185"/>
      <c r="E13" s="102"/>
      <c r="F13" s="102"/>
    </row>
    <row r="14" spans="1:6" x14ac:dyDescent="0.2">
      <c r="A14" s="94"/>
      <c r="B14" s="188"/>
      <c r="C14" s="32">
        <v>1</v>
      </c>
      <c r="D14" s="185" t="s">
        <v>1</v>
      </c>
      <c r="E14" s="101"/>
      <c r="F14" s="102">
        <f>C14*E14</f>
        <v>0</v>
      </c>
    </row>
    <row r="15" spans="1:6" x14ac:dyDescent="0.2">
      <c r="A15" s="94"/>
      <c r="B15" s="188"/>
      <c r="C15" s="32"/>
      <c r="D15" s="185"/>
      <c r="E15" s="102"/>
      <c r="F15" s="102"/>
    </row>
    <row r="16" spans="1:6" x14ac:dyDescent="0.2">
      <c r="A16" s="125"/>
      <c r="B16" s="21"/>
      <c r="C16" s="107"/>
      <c r="D16" s="182"/>
      <c r="E16" s="183"/>
      <c r="F16" s="183"/>
    </row>
    <row r="17" spans="1:6" x14ac:dyDescent="0.2">
      <c r="A17" s="287">
        <f>COUNT($A$6:A16)+1</f>
        <v>3</v>
      </c>
      <c r="B17" s="184" t="s">
        <v>209</v>
      </c>
      <c r="C17" s="32"/>
      <c r="D17" s="185"/>
      <c r="E17" s="186"/>
      <c r="F17" s="186"/>
    </row>
    <row r="18" spans="1:6" ht="25.5" x14ac:dyDescent="0.2">
      <c r="A18" s="94"/>
      <c r="B18" s="192" t="s">
        <v>210</v>
      </c>
      <c r="C18" s="32"/>
      <c r="D18" s="185"/>
      <c r="E18" s="186"/>
      <c r="F18" s="186"/>
    </row>
    <row r="19" spans="1:6" x14ac:dyDescent="0.2">
      <c r="A19" s="94"/>
      <c r="B19" s="188" t="s">
        <v>402</v>
      </c>
      <c r="C19" s="32">
        <v>2</v>
      </c>
      <c r="D19" s="185" t="s">
        <v>1</v>
      </c>
      <c r="E19" s="101"/>
      <c r="F19" s="102">
        <f>C19*E19</f>
        <v>0</v>
      </c>
    </row>
    <row r="20" spans="1:6" x14ac:dyDescent="0.2">
      <c r="A20" s="103"/>
      <c r="B20" s="190"/>
      <c r="C20" s="33"/>
      <c r="D20" s="193"/>
      <c r="E20" s="87"/>
      <c r="F20" s="87"/>
    </row>
    <row r="21" spans="1:6" x14ac:dyDescent="0.2">
      <c r="A21" s="94"/>
      <c r="B21" s="188"/>
      <c r="C21" s="32"/>
      <c r="D21" s="185"/>
      <c r="E21" s="102"/>
      <c r="F21" s="102"/>
    </row>
    <row r="22" spans="1:6" x14ac:dyDescent="0.2">
      <c r="A22" s="287">
        <f>COUNT($A$6:A21)+1</f>
        <v>4</v>
      </c>
      <c r="B22" s="184" t="s">
        <v>404</v>
      </c>
      <c r="C22" s="32"/>
      <c r="D22" s="185"/>
      <c r="E22" s="102"/>
      <c r="F22" s="102"/>
    </row>
    <row r="23" spans="1:6" ht="25.5" x14ac:dyDescent="0.2">
      <c r="A23" s="94"/>
      <c r="B23" s="192" t="s">
        <v>405</v>
      </c>
      <c r="C23" s="32"/>
      <c r="D23" s="185"/>
      <c r="E23" s="102"/>
      <c r="F23" s="102"/>
    </row>
    <row r="24" spans="1:6" x14ac:dyDescent="0.2">
      <c r="A24" s="94"/>
      <c r="B24" s="188" t="s">
        <v>399</v>
      </c>
      <c r="C24" s="32">
        <v>1</v>
      </c>
      <c r="D24" s="185" t="s">
        <v>1</v>
      </c>
      <c r="E24" s="101"/>
      <c r="F24" s="102">
        <f>C24*E24</f>
        <v>0</v>
      </c>
    </row>
    <row r="25" spans="1:6" x14ac:dyDescent="0.2">
      <c r="A25" s="94"/>
      <c r="B25" s="188"/>
      <c r="C25" s="32"/>
      <c r="D25" s="185"/>
      <c r="E25" s="102"/>
      <c r="F25" s="102"/>
    </row>
    <row r="26" spans="1:6" x14ac:dyDescent="0.2">
      <c r="A26" s="125"/>
      <c r="B26" s="285"/>
      <c r="C26" s="107"/>
      <c r="D26" s="182"/>
      <c r="E26" s="129"/>
      <c r="F26" s="129"/>
    </row>
    <row r="27" spans="1:6" x14ac:dyDescent="0.2">
      <c r="A27" s="287">
        <f>COUNT($A$6:A26)+1</f>
        <v>5</v>
      </c>
      <c r="B27" s="184" t="s">
        <v>419</v>
      </c>
      <c r="C27" s="32"/>
      <c r="D27" s="185"/>
      <c r="E27" s="186"/>
      <c r="F27" s="186"/>
    </row>
    <row r="28" spans="1:6" ht="38.25" x14ac:dyDescent="0.2">
      <c r="A28" s="94"/>
      <c r="B28" s="192" t="s">
        <v>418</v>
      </c>
      <c r="C28" s="32"/>
      <c r="D28" s="185"/>
      <c r="E28" s="186"/>
      <c r="F28" s="186"/>
    </row>
    <row r="29" spans="1:6" x14ac:dyDescent="0.2">
      <c r="A29" s="94"/>
      <c r="B29" s="188" t="s">
        <v>417</v>
      </c>
      <c r="C29" s="32">
        <v>1</v>
      </c>
      <c r="D29" s="185" t="s">
        <v>1</v>
      </c>
      <c r="E29" s="101"/>
      <c r="F29" s="102">
        <f>C29*E29</f>
        <v>0</v>
      </c>
    </row>
    <row r="30" spans="1:6" x14ac:dyDescent="0.2">
      <c r="A30" s="103"/>
      <c r="B30" s="190"/>
      <c r="C30" s="33"/>
      <c r="D30" s="193"/>
      <c r="E30" s="87"/>
      <c r="F30" s="87"/>
    </row>
    <row r="31" spans="1:6" x14ac:dyDescent="0.2">
      <c r="A31" s="125"/>
      <c r="B31" s="285"/>
      <c r="C31" s="107"/>
      <c r="D31" s="182"/>
      <c r="E31" s="129"/>
      <c r="F31" s="129"/>
    </row>
    <row r="32" spans="1:6" x14ac:dyDescent="0.2">
      <c r="A32" s="287">
        <f>COUNT($A$6:A31)+1</f>
        <v>6</v>
      </c>
      <c r="B32" s="184" t="s">
        <v>406</v>
      </c>
      <c r="C32" s="32"/>
      <c r="D32" s="185"/>
      <c r="E32" s="186"/>
      <c r="F32" s="186"/>
    </row>
    <row r="33" spans="1:6" ht="25.5" x14ac:dyDescent="0.2">
      <c r="A33" s="94"/>
      <c r="B33" s="192" t="s">
        <v>407</v>
      </c>
      <c r="C33" s="32"/>
      <c r="D33" s="185"/>
      <c r="E33" s="186"/>
      <c r="F33" s="186"/>
    </row>
    <row r="34" spans="1:6" x14ac:dyDescent="0.2">
      <c r="A34" s="94"/>
      <c r="B34" s="202" t="s">
        <v>408</v>
      </c>
      <c r="C34" s="32">
        <v>1</v>
      </c>
      <c r="D34" s="185" t="s">
        <v>1</v>
      </c>
      <c r="E34" s="101"/>
      <c r="F34" s="102">
        <f>C34*E34</f>
        <v>0</v>
      </c>
    </row>
    <row r="35" spans="1:6" x14ac:dyDescent="0.2">
      <c r="A35" s="103"/>
      <c r="B35" s="203"/>
      <c r="C35" s="33"/>
      <c r="D35" s="193"/>
      <c r="E35" s="87"/>
      <c r="F35" s="87"/>
    </row>
    <row r="36" spans="1:6" x14ac:dyDescent="0.2">
      <c r="A36" s="125"/>
      <c r="B36" s="21"/>
      <c r="C36" s="156"/>
      <c r="D36" s="182"/>
      <c r="E36" s="129"/>
      <c r="F36" s="129"/>
    </row>
    <row r="37" spans="1:6" x14ac:dyDescent="0.2">
      <c r="A37" s="287">
        <f>COUNT($A$6:A35)+1</f>
        <v>7</v>
      </c>
      <c r="B37" s="184" t="s">
        <v>214</v>
      </c>
      <c r="C37" s="97"/>
      <c r="D37" s="185"/>
      <c r="E37" s="186"/>
      <c r="F37" s="102"/>
    </row>
    <row r="38" spans="1:6" ht="25.5" x14ac:dyDescent="0.2">
      <c r="A38" s="94"/>
      <c r="B38" s="192" t="s">
        <v>178</v>
      </c>
      <c r="C38" s="97"/>
      <c r="D38" s="185"/>
      <c r="E38" s="186"/>
      <c r="F38" s="102"/>
    </row>
    <row r="39" spans="1:6" ht="14.25" x14ac:dyDescent="0.2">
      <c r="A39" s="94"/>
      <c r="B39" s="202"/>
      <c r="C39" s="97">
        <v>3</v>
      </c>
      <c r="D39" s="189" t="s">
        <v>8</v>
      </c>
      <c r="E39" s="101"/>
      <c r="F39" s="102">
        <f>C39*E39</f>
        <v>0</v>
      </c>
    </row>
    <row r="40" spans="1:6" x14ac:dyDescent="0.2">
      <c r="A40" s="103"/>
      <c r="B40" s="203"/>
      <c r="C40" s="204"/>
      <c r="D40" s="193"/>
      <c r="E40" s="205"/>
      <c r="F40" s="87"/>
    </row>
    <row r="41" spans="1:6" x14ac:dyDescent="0.2">
      <c r="A41" s="125"/>
      <c r="B41" s="21"/>
      <c r="C41" s="156"/>
      <c r="D41" s="182"/>
      <c r="E41" s="183"/>
      <c r="F41" s="129"/>
    </row>
    <row r="42" spans="1:6" x14ac:dyDescent="0.2">
      <c r="A42" s="287">
        <f>COUNT($A$6:A40)+1</f>
        <v>8</v>
      </c>
      <c r="B42" s="184" t="s">
        <v>217</v>
      </c>
      <c r="C42" s="97"/>
      <c r="D42" s="185"/>
      <c r="E42" s="186"/>
      <c r="F42" s="102"/>
    </row>
    <row r="43" spans="1:6" ht="38.25" x14ac:dyDescent="0.2">
      <c r="A43" s="94"/>
      <c r="B43" s="192" t="s">
        <v>218</v>
      </c>
      <c r="C43" s="97"/>
      <c r="D43" s="185"/>
      <c r="E43" s="186"/>
      <c r="F43" s="186"/>
    </row>
    <row r="44" spans="1:6" x14ac:dyDescent="0.2">
      <c r="A44" s="94"/>
      <c r="B44" s="202"/>
      <c r="C44" s="97"/>
      <c r="D44" s="206">
        <v>0.02</v>
      </c>
      <c r="E44" s="102"/>
      <c r="F44" s="102">
        <f>D44*(SUM(F6:F39))</f>
        <v>0</v>
      </c>
    </row>
    <row r="45" spans="1:6" x14ac:dyDescent="0.2">
      <c r="A45" s="103"/>
      <c r="B45" s="203"/>
      <c r="C45" s="204"/>
      <c r="D45" s="193"/>
      <c r="E45" s="87"/>
      <c r="F45" s="87"/>
    </row>
    <row r="46" spans="1:6" x14ac:dyDescent="0.2">
      <c r="A46" s="125"/>
      <c r="B46" s="21"/>
      <c r="C46" s="156"/>
      <c r="D46" s="182"/>
      <c r="E46" s="129"/>
      <c r="F46" s="129"/>
    </row>
    <row r="47" spans="1:6" x14ac:dyDescent="0.2">
      <c r="A47" s="287">
        <f>COUNT($A$6:A45)+1</f>
        <v>9</v>
      </c>
      <c r="B47" s="184" t="s">
        <v>414</v>
      </c>
      <c r="C47" s="97"/>
      <c r="D47" s="185"/>
      <c r="E47" s="102"/>
      <c r="F47" s="102"/>
    </row>
    <row r="48" spans="1:6" ht="38.25" x14ac:dyDescent="0.2">
      <c r="A48" s="94"/>
      <c r="B48" s="132" t="s">
        <v>415</v>
      </c>
      <c r="C48" s="97"/>
      <c r="D48" s="185"/>
      <c r="E48" s="186"/>
      <c r="F48" s="102"/>
    </row>
    <row r="49" spans="1:6" x14ac:dyDescent="0.2">
      <c r="A49" s="131"/>
      <c r="B49" s="202"/>
      <c r="C49" s="97"/>
      <c r="D49" s="206">
        <v>0.1</v>
      </c>
      <c r="E49" s="186"/>
      <c r="F49" s="102">
        <f>D49*(SUM(F6:F39))</f>
        <v>0</v>
      </c>
    </row>
    <row r="50" spans="1:6" x14ac:dyDescent="0.2">
      <c r="A50" s="292"/>
      <c r="B50" s="203"/>
      <c r="C50" s="204"/>
      <c r="D50" s="193"/>
      <c r="E50" s="87"/>
      <c r="F50" s="87"/>
    </row>
    <row r="51" spans="1:6" x14ac:dyDescent="0.2">
      <c r="A51" s="163"/>
      <c r="B51" s="243" t="s">
        <v>347</v>
      </c>
      <c r="C51" s="244"/>
      <c r="D51" s="245"/>
      <c r="E51" s="164" t="s">
        <v>12</v>
      </c>
      <c r="F51" s="70">
        <f>SUM(F6:F50)</f>
        <v>0</v>
      </c>
    </row>
  </sheetData>
  <sheetProtection algorithmName="SHA-512" hashValue="Hilcn8jcWevSV1k34Fzyia2knBucGMWPqHjKUi0KcJE0luG40pPR6CiGg6CbAKKsVJLgbm6XDeGd8QH4UkYtqA==" saltValue="vn0nRO7gMEcb/JSLshgfo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1" manualBreakCount="1">
    <brk id="4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8"/>
  <sheetViews>
    <sheetView showGridLines="0" topLeftCell="A10" zoomScaleNormal="100" zoomScaleSheetLayoutView="100" workbookViewId="0">
      <selection activeCell="E23" sqref="E23"/>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561</v>
      </c>
      <c r="B3" s="82" t="s">
        <v>637</v>
      </c>
      <c r="C3" s="60"/>
      <c r="D3" s="270"/>
      <c r="E3" s="271"/>
      <c r="F3" s="271"/>
    </row>
    <row r="4" spans="1:6" x14ac:dyDescent="0.2">
      <c r="A4" s="272"/>
      <c r="B4" s="82"/>
      <c r="C4" s="60"/>
      <c r="D4" s="270"/>
      <c r="E4" s="271"/>
      <c r="F4" s="271"/>
    </row>
    <row r="5" spans="1:6" s="19" customFormat="1" ht="76.5" x14ac:dyDescent="0.2">
      <c r="A5" s="46" t="s">
        <v>0</v>
      </c>
      <c r="B5" s="83" t="s">
        <v>7</v>
      </c>
      <c r="C5" s="48" t="s">
        <v>5</v>
      </c>
      <c r="D5" s="48" t="s">
        <v>6</v>
      </c>
      <c r="E5" s="49" t="s">
        <v>9</v>
      </c>
      <c r="F5" s="49" t="s">
        <v>10</v>
      </c>
    </row>
    <row r="6" spans="1:6" x14ac:dyDescent="0.2">
      <c r="A6" s="88">
        <v>1</v>
      </c>
      <c r="B6" s="89"/>
      <c r="C6" s="90"/>
      <c r="D6" s="91"/>
      <c r="E6" s="92"/>
      <c r="F6" s="92"/>
    </row>
    <row r="7" spans="1:6" x14ac:dyDescent="0.2">
      <c r="A7" s="295"/>
      <c r="B7" s="296" t="s">
        <v>466</v>
      </c>
      <c r="C7" s="297">
        <v>5</v>
      </c>
      <c r="D7" s="298" t="s">
        <v>1</v>
      </c>
      <c r="E7" s="412"/>
      <c r="F7" s="299">
        <f>C7*E7</f>
        <v>0</v>
      </c>
    </row>
    <row r="8" spans="1:6" x14ac:dyDescent="0.2">
      <c r="A8" s="301"/>
      <c r="B8" s="298"/>
      <c r="C8" s="347"/>
      <c r="D8" s="298"/>
      <c r="E8" s="303"/>
      <c r="F8" s="304"/>
    </row>
    <row r="9" spans="1:6" x14ac:dyDescent="0.2">
      <c r="A9" s="305"/>
      <c r="B9" s="306" t="s">
        <v>423</v>
      </c>
      <c r="C9" s="348"/>
      <c r="D9" s="308"/>
      <c r="E9" s="309"/>
      <c r="F9" s="309">
        <f>F7</f>
        <v>0</v>
      </c>
    </row>
    <row r="10" spans="1:6" ht="15.75" x14ac:dyDescent="0.25">
      <c r="A10" s="363"/>
      <c r="B10" s="364"/>
      <c r="C10" s="323"/>
      <c r="D10" s="279"/>
      <c r="E10" s="280"/>
      <c r="F10" s="280"/>
    </row>
    <row r="11" spans="1:6" ht="15.75" x14ac:dyDescent="0.25">
      <c r="A11" s="94">
        <f>COUNT(A6+1)</f>
        <v>1</v>
      </c>
      <c r="B11" s="184" t="s">
        <v>385</v>
      </c>
      <c r="C11" s="323"/>
      <c r="D11" s="279"/>
      <c r="E11" s="280"/>
      <c r="F11" s="280"/>
    </row>
    <row r="12" spans="1:6" ht="25.5" x14ac:dyDescent="0.2">
      <c r="A12" s="94"/>
      <c r="B12" s="187" t="s">
        <v>386</v>
      </c>
      <c r="C12" s="97"/>
      <c r="D12" s="185"/>
      <c r="E12" s="186"/>
      <c r="F12" s="186"/>
    </row>
    <row r="13" spans="1:6" ht="14.25" x14ac:dyDescent="0.2">
      <c r="A13" s="94"/>
      <c r="B13" s="188" t="s">
        <v>585</v>
      </c>
      <c r="C13" s="32">
        <v>90</v>
      </c>
      <c r="D13" s="189" t="s">
        <v>8</v>
      </c>
      <c r="E13" s="101"/>
      <c r="F13" s="23">
        <f>C13*E13</f>
        <v>0</v>
      </c>
    </row>
    <row r="14" spans="1:6" x14ac:dyDescent="0.2">
      <c r="A14" s="103"/>
      <c r="B14" s="190"/>
      <c r="C14" s="33"/>
      <c r="D14" s="191"/>
      <c r="E14" s="87"/>
      <c r="F14" s="87"/>
    </row>
    <row r="15" spans="1:6" x14ac:dyDescent="0.2">
      <c r="A15" s="125"/>
      <c r="B15" s="21"/>
      <c r="C15" s="107"/>
      <c r="D15" s="182"/>
      <c r="E15" s="183"/>
      <c r="F15" s="183"/>
    </row>
    <row r="16" spans="1:6" x14ac:dyDescent="0.2">
      <c r="A16" s="287">
        <f>COUNT($A$11:A14)+1</f>
        <v>2</v>
      </c>
      <c r="B16" s="184" t="s">
        <v>400</v>
      </c>
      <c r="C16" s="32"/>
      <c r="D16" s="185"/>
      <c r="E16" s="186"/>
      <c r="F16" s="186"/>
    </row>
    <row r="17" spans="1:6" x14ac:dyDescent="0.2">
      <c r="A17" s="94"/>
      <c r="B17" s="192" t="s">
        <v>401</v>
      </c>
      <c r="C17" s="32"/>
      <c r="D17" s="185"/>
      <c r="E17" s="186"/>
      <c r="F17" s="186"/>
    </row>
    <row r="18" spans="1:6" x14ac:dyDescent="0.2">
      <c r="A18" s="94"/>
      <c r="B18" s="188" t="s">
        <v>488</v>
      </c>
      <c r="C18" s="32">
        <v>1</v>
      </c>
      <c r="D18" s="185" t="s">
        <v>1</v>
      </c>
      <c r="E18" s="101"/>
      <c r="F18" s="102">
        <f>C18*E18</f>
        <v>0</v>
      </c>
    </row>
    <row r="19" spans="1:6" x14ac:dyDescent="0.2">
      <c r="A19" s="103"/>
      <c r="B19" s="190"/>
      <c r="C19" s="33"/>
      <c r="D19" s="193"/>
      <c r="E19" s="87"/>
      <c r="F19" s="87"/>
    </row>
    <row r="20" spans="1:6" x14ac:dyDescent="0.2">
      <c r="A20" s="125"/>
      <c r="B20" s="21"/>
      <c r="C20" s="107"/>
      <c r="D20" s="182"/>
      <c r="E20" s="129"/>
      <c r="F20" s="183"/>
    </row>
    <row r="21" spans="1:6" x14ac:dyDescent="0.2">
      <c r="A21" s="287">
        <f>COUNT($A$11:A20)+1</f>
        <v>3</v>
      </c>
      <c r="B21" s="95" t="s">
        <v>469</v>
      </c>
      <c r="C21" s="32"/>
      <c r="D21" s="185"/>
      <c r="E21" s="102"/>
      <c r="F21" s="186"/>
    </row>
    <row r="22" spans="1:6" ht="25.5" x14ac:dyDescent="0.2">
      <c r="A22" s="94"/>
      <c r="B22" s="132" t="s">
        <v>470</v>
      </c>
      <c r="C22" s="32"/>
      <c r="D22" s="185"/>
      <c r="E22" s="186"/>
      <c r="F22" s="186"/>
    </row>
    <row r="23" spans="1:6" x14ac:dyDescent="0.2">
      <c r="A23" s="94"/>
      <c r="B23" s="154" t="s">
        <v>615</v>
      </c>
      <c r="C23" s="32">
        <v>5</v>
      </c>
      <c r="D23" s="98" t="s">
        <v>1</v>
      </c>
      <c r="E23" s="101"/>
      <c r="F23" s="102">
        <f t="shared" ref="F23" si="0">C23*E23</f>
        <v>0</v>
      </c>
    </row>
    <row r="24" spans="1:6" x14ac:dyDescent="0.2">
      <c r="A24" s="103"/>
      <c r="B24" s="190"/>
      <c r="C24" s="33"/>
      <c r="D24" s="193"/>
      <c r="E24" s="87"/>
      <c r="F24" s="87"/>
    </row>
    <row r="25" spans="1:6" x14ac:dyDescent="0.2">
      <c r="A25" s="125"/>
      <c r="B25" s="126"/>
      <c r="C25" s="107"/>
      <c r="D25" s="127"/>
      <c r="E25" s="128"/>
      <c r="F25" s="129"/>
    </row>
    <row r="26" spans="1:6" s="1" customFormat="1" x14ac:dyDescent="0.2">
      <c r="A26" s="94">
        <f>COUNT($A$15:A25)+1</f>
        <v>3</v>
      </c>
      <c r="B26" s="350" t="s">
        <v>472</v>
      </c>
      <c r="C26" s="32"/>
      <c r="D26" s="351"/>
      <c r="E26" s="102"/>
      <c r="F26" s="352"/>
    </row>
    <row r="27" spans="1:6" s="1" customFormat="1" ht="38.25" x14ac:dyDescent="0.2">
      <c r="A27" s="94"/>
      <c r="B27" s="26" t="s">
        <v>473</v>
      </c>
      <c r="C27" s="32"/>
      <c r="D27" s="113"/>
      <c r="E27" s="23"/>
      <c r="F27" s="23"/>
    </row>
    <row r="28" spans="1:6" s="1" customFormat="1" x14ac:dyDescent="0.2">
      <c r="A28" s="94"/>
      <c r="B28" s="353" t="s">
        <v>474</v>
      </c>
      <c r="C28" s="32">
        <v>5</v>
      </c>
      <c r="D28" s="113" t="s">
        <v>1</v>
      </c>
      <c r="E28" s="101"/>
      <c r="F28" s="102">
        <f>C28*E28</f>
        <v>0</v>
      </c>
    </row>
    <row r="29" spans="1:6" s="1" customFormat="1" x14ac:dyDescent="0.2">
      <c r="A29" s="103"/>
      <c r="B29" s="354"/>
      <c r="C29" s="33"/>
      <c r="D29" s="120"/>
      <c r="E29" s="87"/>
      <c r="F29" s="87"/>
    </row>
    <row r="30" spans="1:6" s="1" customFormat="1" x14ac:dyDescent="0.2">
      <c r="A30" s="125"/>
      <c r="B30" s="126"/>
      <c r="C30" s="107"/>
      <c r="D30" s="127"/>
      <c r="E30" s="128"/>
      <c r="F30" s="129"/>
    </row>
    <row r="31" spans="1:6" s="1" customFormat="1" x14ac:dyDescent="0.2">
      <c r="A31" s="94">
        <f>COUNT($A$15:A30)+1</f>
        <v>4</v>
      </c>
      <c r="B31" s="95" t="s">
        <v>614</v>
      </c>
      <c r="C31" s="32"/>
      <c r="D31" s="98"/>
      <c r="E31" s="130"/>
      <c r="F31" s="102"/>
    </row>
    <row r="32" spans="1:6" s="1" customFormat="1" x14ac:dyDescent="0.2">
      <c r="A32" s="131"/>
      <c r="B32" s="132" t="s">
        <v>613</v>
      </c>
      <c r="C32" s="32"/>
      <c r="D32" s="98"/>
      <c r="E32" s="130"/>
      <c r="F32" s="99"/>
    </row>
    <row r="33" spans="1:6" s="1" customFormat="1" x14ac:dyDescent="0.2">
      <c r="A33" s="94"/>
      <c r="B33" s="154" t="s">
        <v>488</v>
      </c>
      <c r="C33" s="32">
        <v>5</v>
      </c>
      <c r="D33" s="98" t="s">
        <v>1</v>
      </c>
      <c r="E33" s="101"/>
      <c r="F33" s="102">
        <f>C33*E33</f>
        <v>0</v>
      </c>
    </row>
    <row r="34" spans="1:6" s="1" customFormat="1" x14ac:dyDescent="0.2">
      <c r="A34" s="103"/>
      <c r="B34" s="104"/>
      <c r="C34" s="33"/>
      <c r="D34" s="86"/>
      <c r="E34" s="87"/>
      <c r="F34" s="87"/>
    </row>
    <row r="35" spans="1:6" s="1" customFormat="1" x14ac:dyDescent="0.2">
      <c r="A35" s="125"/>
      <c r="B35" s="133"/>
      <c r="C35" s="107"/>
      <c r="D35" s="127"/>
      <c r="E35" s="128"/>
      <c r="F35" s="134"/>
    </row>
    <row r="36" spans="1:6" s="1" customFormat="1" x14ac:dyDescent="0.2">
      <c r="A36" s="94">
        <f>COUNT($A$15:A35)+1</f>
        <v>5</v>
      </c>
      <c r="B36" s="95" t="s">
        <v>206</v>
      </c>
      <c r="C36" s="32"/>
      <c r="D36" s="98"/>
      <c r="E36" s="130"/>
      <c r="F36" s="99"/>
    </row>
    <row r="37" spans="1:6" s="1" customFormat="1" x14ac:dyDescent="0.2">
      <c r="A37" s="94"/>
      <c r="B37" s="132" t="s">
        <v>207</v>
      </c>
      <c r="C37" s="32"/>
      <c r="D37" s="98"/>
      <c r="E37" s="130"/>
      <c r="F37" s="99"/>
    </row>
    <row r="38" spans="1:6" s="1" customFormat="1" x14ac:dyDescent="0.2">
      <c r="A38" s="94"/>
      <c r="B38" s="154" t="s">
        <v>488</v>
      </c>
      <c r="C38" s="32">
        <v>5</v>
      </c>
      <c r="D38" s="98" t="s">
        <v>1</v>
      </c>
      <c r="E38" s="101"/>
      <c r="F38" s="102">
        <f>C38*E38</f>
        <v>0</v>
      </c>
    </row>
    <row r="39" spans="1:6" s="1" customFormat="1" x14ac:dyDescent="0.2">
      <c r="A39" s="103"/>
      <c r="B39" s="104"/>
      <c r="C39" s="33"/>
      <c r="D39" s="86"/>
      <c r="E39" s="87"/>
      <c r="F39" s="87"/>
    </row>
    <row r="40" spans="1:6" x14ac:dyDescent="0.2">
      <c r="A40" s="125"/>
      <c r="B40" s="133" t="s">
        <v>163</v>
      </c>
      <c r="C40" s="107"/>
      <c r="D40" s="127"/>
      <c r="E40" s="128"/>
      <c r="F40" s="134"/>
    </row>
    <row r="41" spans="1:6" x14ac:dyDescent="0.2">
      <c r="A41" s="94">
        <f>COUNT($A$15:A40)+1</f>
        <v>6</v>
      </c>
      <c r="B41" s="95" t="s">
        <v>209</v>
      </c>
      <c r="C41" s="32"/>
      <c r="D41" s="98"/>
      <c r="E41" s="130"/>
      <c r="F41" s="99"/>
    </row>
    <row r="42" spans="1:6" ht="25.5" x14ac:dyDescent="0.2">
      <c r="A42" s="94"/>
      <c r="B42" s="132" t="s">
        <v>210</v>
      </c>
      <c r="C42" s="32"/>
      <c r="D42" s="98"/>
      <c r="E42" s="130"/>
      <c r="F42" s="99"/>
    </row>
    <row r="43" spans="1:6" x14ac:dyDescent="0.2">
      <c r="A43" s="94"/>
      <c r="B43" s="154" t="s">
        <v>475</v>
      </c>
      <c r="C43" s="32">
        <v>30</v>
      </c>
      <c r="D43" s="98" t="s">
        <v>1</v>
      </c>
      <c r="E43" s="101"/>
      <c r="F43" s="102">
        <f>C43*E43</f>
        <v>0</v>
      </c>
    </row>
    <row r="44" spans="1:6" x14ac:dyDescent="0.2">
      <c r="A44" s="103"/>
      <c r="B44" s="104"/>
      <c r="C44" s="33"/>
      <c r="D44" s="86"/>
      <c r="E44" s="87"/>
      <c r="F44" s="87"/>
    </row>
    <row r="45" spans="1:6" x14ac:dyDescent="0.2">
      <c r="A45" s="125"/>
      <c r="B45" s="126"/>
      <c r="C45" s="107"/>
      <c r="D45" s="127"/>
      <c r="E45" s="128"/>
      <c r="F45" s="129"/>
    </row>
    <row r="46" spans="1:6" x14ac:dyDescent="0.2">
      <c r="A46" s="94">
        <f>COUNT($A$15:A45)+1</f>
        <v>7</v>
      </c>
      <c r="B46" s="95" t="s">
        <v>612</v>
      </c>
      <c r="C46" s="32"/>
      <c r="D46" s="98"/>
      <c r="E46" s="130"/>
      <c r="F46" s="102"/>
    </row>
    <row r="47" spans="1:6" ht="76.5" x14ac:dyDescent="0.2">
      <c r="A47" s="94"/>
      <c r="B47" s="155" t="s">
        <v>611</v>
      </c>
      <c r="C47" s="32"/>
      <c r="D47" s="98"/>
      <c r="E47" s="130"/>
      <c r="F47" s="99"/>
    </row>
    <row r="48" spans="1:6" x14ac:dyDescent="0.2">
      <c r="A48" s="94"/>
      <c r="B48" s="154" t="s">
        <v>610</v>
      </c>
      <c r="C48" s="32">
        <v>1</v>
      </c>
      <c r="D48" s="98" t="s">
        <v>1</v>
      </c>
      <c r="E48" s="101"/>
      <c r="F48" s="102">
        <f>C48*E48</f>
        <v>0</v>
      </c>
    </row>
    <row r="49" spans="1:6" x14ac:dyDescent="0.2">
      <c r="A49" s="103"/>
      <c r="B49" s="104"/>
      <c r="C49" s="33"/>
      <c r="D49" s="86"/>
      <c r="E49" s="87"/>
      <c r="F49" s="87"/>
    </row>
    <row r="50" spans="1:6" x14ac:dyDescent="0.2">
      <c r="A50" s="125"/>
      <c r="B50" s="126"/>
      <c r="C50" s="107"/>
      <c r="D50" s="127"/>
      <c r="E50" s="128"/>
      <c r="F50" s="129"/>
    </row>
    <row r="51" spans="1:6" x14ac:dyDescent="0.2">
      <c r="A51" s="94">
        <f>COUNT($A$15:A50)+1</f>
        <v>8</v>
      </c>
      <c r="B51" s="95" t="s">
        <v>512</v>
      </c>
      <c r="C51" s="32"/>
      <c r="D51" s="98"/>
      <c r="E51" s="130"/>
      <c r="F51" s="102"/>
    </row>
    <row r="52" spans="1:6" ht="165.75" x14ac:dyDescent="0.2">
      <c r="A52" s="94"/>
      <c r="B52" s="155" t="s">
        <v>609</v>
      </c>
      <c r="C52" s="32"/>
      <c r="D52" s="98"/>
      <c r="E52" s="355"/>
      <c r="F52" s="355"/>
    </row>
    <row r="53" spans="1:6" x14ac:dyDescent="0.2">
      <c r="A53" s="94"/>
      <c r="B53" s="154" t="s">
        <v>478</v>
      </c>
      <c r="C53" s="32">
        <v>2</v>
      </c>
      <c r="D53" s="98" t="s">
        <v>1</v>
      </c>
      <c r="E53" s="101"/>
      <c r="F53" s="102">
        <f>C53*E53</f>
        <v>0</v>
      </c>
    </row>
    <row r="54" spans="1:6" x14ac:dyDescent="0.2">
      <c r="A54" s="103"/>
      <c r="B54" s="104"/>
      <c r="C54" s="33"/>
      <c r="D54" s="86"/>
      <c r="E54" s="87"/>
      <c r="F54" s="87"/>
    </row>
    <row r="55" spans="1:6" x14ac:dyDescent="0.2">
      <c r="A55" s="125"/>
      <c r="B55" s="126"/>
      <c r="C55" s="107"/>
      <c r="D55" s="127"/>
      <c r="E55" s="128"/>
      <c r="F55" s="129"/>
    </row>
    <row r="56" spans="1:6" x14ac:dyDescent="0.2">
      <c r="A56" s="94">
        <f>COUNT($A$15:A55)+1</f>
        <v>9</v>
      </c>
      <c r="B56" s="95" t="s">
        <v>476</v>
      </c>
      <c r="C56" s="32"/>
      <c r="D56" s="98"/>
      <c r="E56" s="130"/>
      <c r="F56" s="102"/>
    </row>
    <row r="57" spans="1:6" ht="165.75" x14ac:dyDescent="0.2">
      <c r="A57" s="94"/>
      <c r="B57" s="155" t="s">
        <v>477</v>
      </c>
      <c r="C57" s="32"/>
      <c r="D57" s="98"/>
      <c r="E57" s="355"/>
      <c r="F57" s="355"/>
    </row>
    <row r="58" spans="1:6" x14ac:dyDescent="0.2">
      <c r="A58" s="94"/>
      <c r="B58" s="154" t="s">
        <v>478</v>
      </c>
      <c r="C58" s="32">
        <v>2</v>
      </c>
      <c r="D58" s="98" t="s">
        <v>1</v>
      </c>
      <c r="E58" s="101"/>
      <c r="F58" s="102">
        <f>C58*E58</f>
        <v>0</v>
      </c>
    </row>
    <row r="59" spans="1:6" x14ac:dyDescent="0.2">
      <c r="A59" s="103"/>
      <c r="B59" s="104"/>
      <c r="C59" s="33"/>
      <c r="D59" s="86"/>
      <c r="E59" s="87"/>
      <c r="F59" s="87"/>
    </row>
    <row r="60" spans="1:6" x14ac:dyDescent="0.2">
      <c r="A60" s="125"/>
      <c r="B60" s="121"/>
      <c r="C60" s="107"/>
      <c r="D60" s="108"/>
      <c r="E60" s="110"/>
      <c r="F60" s="110"/>
    </row>
    <row r="61" spans="1:6" x14ac:dyDescent="0.2">
      <c r="A61" s="94">
        <f>COUNT($A$15:A59)+1</f>
        <v>10</v>
      </c>
      <c r="B61" s="95" t="s">
        <v>79</v>
      </c>
      <c r="C61" s="32"/>
      <c r="D61" s="98"/>
      <c r="E61" s="99"/>
      <c r="F61" s="99"/>
    </row>
    <row r="62" spans="1:6" ht="38.25" x14ac:dyDescent="0.2">
      <c r="A62" s="94"/>
      <c r="B62" s="155" t="s">
        <v>425</v>
      </c>
      <c r="C62" s="32"/>
      <c r="D62" s="98"/>
      <c r="E62" s="99"/>
      <c r="F62" s="99"/>
    </row>
    <row r="63" spans="1:6" ht="14.25" x14ac:dyDescent="0.2">
      <c r="A63" s="94"/>
      <c r="B63" s="100"/>
      <c r="C63" s="32">
        <v>90</v>
      </c>
      <c r="D63" s="98" t="s">
        <v>8</v>
      </c>
      <c r="E63" s="101"/>
      <c r="F63" s="102">
        <f>C63*E63</f>
        <v>0</v>
      </c>
    </row>
    <row r="64" spans="1:6" x14ac:dyDescent="0.2">
      <c r="A64" s="103"/>
      <c r="B64" s="159"/>
      <c r="C64" s="33"/>
      <c r="D64" s="86"/>
      <c r="E64" s="87"/>
      <c r="F64" s="87"/>
    </row>
    <row r="65" spans="1:6" x14ac:dyDescent="0.2">
      <c r="A65" s="125"/>
      <c r="B65" s="133"/>
      <c r="C65" s="156"/>
      <c r="D65" s="127"/>
      <c r="E65" s="134"/>
      <c r="F65" s="134"/>
    </row>
    <row r="66" spans="1:6" x14ac:dyDescent="0.2">
      <c r="A66" s="94">
        <f>COUNT($A$15:A65)+1</f>
        <v>11</v>
      </c>
      <c r="B66" s="95" t="s">
        <v>179</v>
      </c>
      <c r="C66" s="97"/>
      <c r="D66" s="98"/>
      <c r="E66" s="99"/>
      <c r="F66" s="99"/>
    </row>
    <row r="67" spans="1:6" ht="25.5" x14ac:dyDescent="0.2">
      <c r="A67" s="94"/>
      <c r="B67" s="155" t="s">
        <v>180</v>
      </c>
      <c r="C67" s="97"/>
      <c r="D67" s="98"/>
      <c r="E67" s="99"/>
      <c r="F67" s="99"/>
    </row>
    <row r="68" spans="1:6" x14ac:dyDescent="0.2">
      <c r="A68" s="94"/>
      <c r="B68" s="100"/>
      <c r="C68" s="157"/>
      <c r="D68" s="158">
        <v>0.03</v>
      </c>
      <c r="E68" s="99"/>
      <c r="F68" s="102">
        <f>D68*(SUM(F13:F63))</f>
        <v>0</v>
      </c>
    </row>
    <row r="69" spans="1:6" x14ac:dyDescent="0.2">
      <c r="A69" s="103"/>
      <c r="B69" s="159"/>
      <c r="C69" s="160"/>
      <c r="D69" s="161"/>
      <c r="E69" s="162"/>
      <c r="F69" s="87"/>
    </row>
    <row r="70" spans="1:6" x14ac:dyDescent="0.2">
      <c r="A70" s="125"/>
      <c r="B70" s="133"/>
      <c r="C70" s="156"/>
      <c r="D70" s="127"/>
      <c r="E70" s="134"/>
      <c r="F70" s="134"/>
    </row>
    <row r="71" spans="1:6" x14ac:dyDescent="0.2">
      <c r="A71" s="287">
        <f>COUNT($A$15:A70)+1</f>
        <v>12</v>
      </c>
      <c r="B71" s="95" t="s">
        <v>16</v>
      </c>
      <c r="C71" s="97"/>
      <c r="D71" s="98"/>
      <c r="E71" s="99"/>
      <c r="F71" s="99"/>
    </row>
    <row r="72" spans="1:6" ht="38.25" x14ac:dyDescent="0.2">
      <c r="A72" s="94"/>
      <c r="B72" s="155" t="s">
        <v>415</v>
      </c>
      <c r="C72" s="97"/>
      <c r="D72" s="98"/>
      <c r="E72" s="99"/>
      <c r="F72" s="102"/>
    </row>
    <row r="73" spans="1:6" x14ac:dyDescent="0.2">
      <c r="A73" s="131"/>
      <c r="B73" s="100"/>
      <c r="C73" s="157"/>
      <c r="D73" s="158">
        <v>0.1</v>
      </c>
      <c r="E73" s="99"/>
      <c r="F73" s="102">
        <f>D73*(SUM(F13:F63))</f>
        <v>0</v>
      </c>
    </row>
    <row r="74" spans="1:6" x14ac:dyDescent="0.2">
      <c r="A74" s="292"/>
      <c r="B74" s="159"/>
      <c r="C74" s="204"/>
      <c r="D74" s="86"/>
      <c r="E74" s="162"/>
      <c r="F74" s="162"/>
    </row>
    <row r="75" spans="1:6" x14ac:dyDescent="0.2">
      <c r="B75" s="78"/>
      <c r="D75" s="80"/>
    </row>
    <row r="76" spans="1:6" x14ac:dyDescent="0.2">
      <c r="A76" s="163"/>
      <c r="B76" s="243" t="s">
        <v>347</v>
      </c>
      <c r="C76" s="244"/>
      <c r="D76" s="245"/>
      <c r="E76" s="164" t="s">
        <v>12</v>
      </c>
      <c r="F76" s="70">
        <f>SUM(F13:F75)</f>
        <v>0</v>
      </c>
    </row>
    <row r="77" spans="1:6" x14ac:dyDescent="0.2">
      <c r="B77" s="78"/>
      <c r="D77" s="80"/>
    </row>
    <row r="78" spans="1:6" x14ac:dyDescent="0.2">
      <c r="B78" s="78"/>
      <c r="D78" s="80"/>
    </row>
  </sheetData>
  <sheetProtection password="CF65"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2" manualBreakCount="2">
    <brk id="44" max="5" man="1"/>
    <brk id="64"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3"/>
  <sheetViews>
    <sheetView showGridLines="0" tabSelected="1" zoomScaleNormal="100" zoomScaleSheetLayoutView="100" workbookViewId="0">
      <selection activeCell="M26" sqref="M26"/>
    </sheetView>
  </sheetViews>
  <sheetFormatPr defaultColWidth="9.140625" defaultRowHeight="12.75" x14ac:dyDescent="0.2"/>
  <cols>
    <col min="1" max="1" width="5.7109375" style="77" customWidth="1"/>
    <col min="2" max="2" width="50.7109375" style="19" customWidth="1"/>
    <col min="3" max="3" width="7.7109375" style="79" customWidth="1"/>
    <col min="4" max="4" width="4.7109375" style="62" customWidth="1"/>
    <col min="5" max="5" width="11.7109375" style="81" customWidth="1"/>
    <col min="6" max="6" width="12.7109375" style="81" customWidth="1"/>
    <col min="7" max="16384" width="9.140625" style="62"/>
  </cols>
  <sheetData>
    <row r="1" spans="1:6" x14ac:dyDescent="0.2">
      <c r="A1" s="14" t="s">
        <v>123</v>
      </c>
      <c r="B1" s="82" t="s">
        <v>124</v>
      </c>
      <c r="C1" s="60"/>
      <c r="D1" s="270"/>
      <c r="E1" s="271"/>
      <c r="F1" s="271"/>
    </row>
    <row r="2" spans="1:6" x14ac:dyDescent="0.2">
      <c r="A2" s="14" t="s">
        <v>127</v>
      </c>
      <c r="B2" s="82" t="s">
        <v>24</v>
      </c>
      <c r="C2" s="60"/>
      <c r="D2" s="270"/>
      <c r="E2" s="271"/>
      <c r="F2" s="271"/>
    </row>
    <row r="3" spans="1:6" x14ac:dyDescent="0.2">
      <c r="A3" s="14" t="s">
        <v>638</v>
      </c>
      <c r="B3" s="82" t="s">
        <v>639</v>
      </c>
      <c r="C3" s="60"/>
      <c r="D3" s="270"/>
      <c r="E3" s="271"/>
      <c r="F3" s="271"/>
    </row>
    <row r="4" spans="1:6" x14ac:dyDescent="0.2">
      <c r="A4" s="272"/>
      <c r="B4" s="82"/>
      <c r="C4" s="60"/>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322"/>
      <c r="D6" s="276"/>
      <c r="E6" s="277"/>
      <c r="F6" s="277"/>
    </row>
    <row r="7" spans="1:6" ht="15.75" x14ac:dyDescent="0.25">
      <c r="A7" s="94">
        <f>COUNT(A6+1)</f>
        <v>1</v>
      </c>
      <c r="B7" s="184" t="s">
        <v>385</v>
      </c>
      <c r="C7" s="323"/>
      <c r="D7" s="279"/>
      <c r="E7" s="280"/>
      <c r="F7" s="280"/>
    </row>
    <row r="8" spans="1:6" ht="25.5" x14ac:dyDescent="0.2">
      <c r="A8" s="94"/>
      <c r="B8" s="187" t="s">
        <v>386</v>
      </c>
      <c r="C8" s="97"/>
      <c r="D8" s="185"/>
      <c r="E8" s="186"/>
      <c r="F8" s="186"/>
    </row>
    <row r="9" spans="1:6" ht="14.25" x14ac:dyDescent="0.2">
      <c r="A9" s="94"/>
      <c r="B9" s="188" t="s">
        <v>585</v>
      </c>
      <c r="C9" s="32">
        <v>185</v>
      </c>
      <c r="D9" s="189" t="s">
        <v>8</v>
      </c>
      <c r="E9" s="101"/>
      <c r="F9" s="23">
        <f>C9*E9</f>
        <v>0</v>
      </c>
    </row>
    <row r="10" spans="1:6" x14ac:dyDescent="0.2">
      <c r="A10" s="103"/>
      <c r="B10" s="190"/>
      <c r="C10" s="33"/>
      <c r="D10" s="191"/>
      <c r="E10" s="87"/>
      <c r="F10" s="87"/>
    </row>
    <row r="11" spans="1:6" x14ac:dyDescent="0.2">
      <c r="A11" s="125"/>
      <c r="B11" s="21"/>
      <c r="C11" s="107"/>
      <c r="D11" s="182"/>
      <c r="E11" s="183"/>
      <c r="F11" s="183"/>
    </row>
    <row r="12" spans="1:6" x14ac:dyDescent="0.2">
      <c r="A12" s="287">
        <f>COUNT($A$7:A10)+1</f>
        <v>2</v>
      </c>
      <c r="B12" s="184" t="s">
        <v>400</v>
      </c>
      <c r="C12" s="32"/>
      <c r="D12" s="185"/>
      <c r="E12" s="186"/>
      <c r="F12" s="186"/>
    </row>
    <row r="13" spans="1:6" x14ac:dyDescent="0.2">
      <c r="A13" s="94"/>
      <c r="B13" s="192" t="s">
        <v>401</v>
      </c>
      <c r="C13" s="32"/>
      <c r="D13" s="185"/>
      <c r="E13" s="186"/>
      <c r="F13" s="186"/>
    </row>
    <row r="14" spans="1:6" x14ac:dyDescent="0.2">
      <c r="A14" s="94"/>
      <c r="B14" s="188" t="s">
        <v>488</v>
      </c>
      <c r="C14" s="32">
        <v>1</v>
      </c>
      <c r="D14" s="185" t="s">
        <v>1</v>
      </c>
      <c r="E14" s="101"/>
      <c r="F14" s="102">
        <f>C14*E14</f>
        <v>0</v>
      </c>
    </row>
    <row r="15" spans="1:6" x14ac:dyDescent="0.2">
      <c r="A15" s="103"/>
      <c r="B15" s="190"/>
      <c r="C15" s="33"/>
      <c r="D15" s="193"/>
      <c r="E15" s="87"/>
      <c r="F15" s="87"/>
    </row>
    <row r="16" spans="1:6" x14ac:dyDescent="0.2">
      <c r="A16" s="125"/>
      <c r="B16" s="21"/>
      <c r="C16" s="107"/>
      <c r="D16" s="182"/>
      <c r="E16" s="129"/>
      <c r="F16" s="183"/>
    </row>
    <row r="17" spans="1:6" x14ac:dyDescent="0.2">
      <c r="A17" s="287">
        <f>COUNT($A$7:A16)+1</f>
        <v>3</v>
      </c>
      <c r="B17" s="95" t="s">
        <v>469</v>
      </c>
      <c r="C17" s="32"/>
      <c r="D17" s="185"/>
      <c r="E17" s="102"/>
      <c r="F17" s="186"/>
    </row>
    <row r="18" spans="1:6" ht="25.5" x14ac:dyDescent="0.2">
      <c r="A18" s="94"/>
      <c r="B18" s="132" t="s">
        <v>470</v>
      </c>
      <c r="C18" s="32"/>
      <c r="D18" s="185"/>
      <c r="E18" s="186"/>
      <c r="F18" s="186"/>
    </row>
    <row r="19" spans="1:6" x14ac:dyDescent="0.2">
      <c r="A19" s="94"/>
      <c r="B19" s="154" t="s">
        <v>615</v>
      </c>
      <c r="C19" s="32">
        <v>10</v>
      </c>
      <c r="D19" s="98" t="s">
        <v>1</v>
      </c>
      <c r="E19" s="101"/>
      <c r="F19" s="102">
        <f t="shared" ref="F19" si="0">C19*E19</f>
        <v>0</v>
      </c>
    </row>
    <row r="20" spans="1:6" x14ac:dyDescent="0.2">
      <c r="A20" s="103"/>
      <c r="B20" s="190"/>
      <c r="C20" s="33"/>
      <c r="D20" s="193"/>
      <c r="E20" s="87"/>
      <c r="F20" s="87"/>
    </row>
    <row r="21" spans="1:6" x14ac:dyDescent="0.2">
      <c r="A21" s="125"/>
      <c r="B21" s="126"/>
      <c r="C21" s="107"/>
      <c r="D21" s="127"/>
      <c r="E21" s="128"/>
      <c r="F21" s="129"/>
    </row>
    <row r="22" spans="1:6" s="1" customFormat="1" x14ac:dyDescent="0.2">
      <c r="A22" s="94">
        <f>COUNT($A$11:A21)+1</f>
        <v>3</v>
      </c>
      <c r="B22" s="350" t="s">
        <v>472</v>
      </c>
      <c r="C22" s="32"/>
      <c r="D22" s="351"/>
      <c r="E22" s="102"/>
      <c r="F22" s="352"/>
    </row>
    <row r="23" spans="1:6" s="1" customFormat="1" ht="38.25" x14ac:dyDescent="0.2">
      <c r="A23" s="94"/>
      <c r="B23" s="26" t="s">
        <v>473</v>
      </c>
      <c r="C23" s="32"/>
      <c r="D23" s="113"/>
      <c r="E23" s="23"/>
      <c r="F23" s="23"/>
    </row>
    <row r="24" spans="1:6" s="1" customFormat="1" x14ac:dyDescent="0.2">
      <c r="A24" s="94"/>
      <c r="B24" s="353" t="s">
        <v>474</v>
      </c>
      <c r="C24" s="32">
        <v>10</v>
      </c>
      <c r="D24" s="113" t="s">
        <v>1</v>
      </c>
      <c r="E24" s="101"/>
      <c r="F24" s="102">
        <f>C24*E24</f>
        <v>0</v>
      </c>
    </row>
    <row r="25" spans="1:6" s="1" customFormat="1" x14ac:dyDescent="0.2">
      <c r="A25" s="103"/>
      <c r="B25" s="354"/>
      <c r="C25" s="33"/>
      <c r="D25" s="120"/>
      <c r="E25" s="87"/>
      <c r="F25" s="87"/>
    </row>
    <row r="26" spans="1:6" s="1" customFormat="1" x14ac:dyDescent="0.2">
      <c r="A26" s="125"/>
      <c r="B26" s="126"/>
      <c r="C26" s="107"/>
      <c r="D26" s="127"/>
      <c r="E26" s="128"/>
      <c r="F26" s="129"/>
    </row>
    <row r="27" spans="1:6" s="1" customFormat="1" x14ac:dyDescent="0.2">
      <c r="A27" s="94">
        <f>COUNT($A$11:A26)+1</f>
        <v>4</v>
      </c>
      <c r="B27" s="95" t="s">
        <v>614</v>
      </c>
      <c r="C27" s="32"/>
      <c r="D27" s="98"/>
      <c r="E27" s="130"/>
      <c r="F27" s="102"/>
    </row>
    <row r="28" spans="1:6" s="1" customFormat="1" x14ac:dyDescent="0.2">
      <c r="A28" s="131"/>
      <c r="B28" s="132" t="s">
        <v>613</v>
      </c>
      <c r="C28" s="32"/>
      <c r="D28" s="98"/>
      <c r="E28" s="130"/>
      <c r="F28" s="99"/>
    </row>
    <row r="29" spans="1:6" s="1" customFormat="1" x14ac:dyDescent="0.2">
      <c r="A29" s="94"/>
      <c r="B29" s="154" t="s">
        <v>488</v>
      </c>
      <c r="C29" s="32">
        <v>10</v>
      </c>
      <c r="D29" s="98" t="s">
        <v>1</v>
      </c>
      <c r="E29" s="101"/>
      <c r="F29" s="102">
        <f>C29*E29</f>
        <v>0</v>
      </c>
    </row>
    <row r="30" spans="1:6" s="1" customFormat="1" x14ac:dyDescent="0.2">
      <c r="A30" s="103"/>
      <c r="B30" s="104"/>
      <c r="C30" s="33"/>
      <c r="D30" s="86"/>
      <c r="E30" s="87"/>
      <c r="F30" s="87"/>
    </row>
    <row r="31" spans="1:6" s="1" customFormat="1" x14ac:dyDescent="0.2">
      <c r="A31" s="125"/>
      <c r="B31" s="133"/>
      <c r="C31" s="107"/>
      <c r="D31" s="127"/>
      <c r="E31" s="128"/>
      <c r="F31" s="134"/>
    </row>
    <row r="32" spans="1:6" s="1" customFormat="1" x14ac:dyDescent="0.2">
      <c r="A32" s="94">
        <f>COUNT($A$11:A31)+1</f>
        <v>5</v>
      </c>
      <c r="B32" s="95" t="s">
        <v>206</v>
      </c>
      <c r="C32" s="32"/>
      <c r="D32" s="98"/>
      <c r="E32" s="130"/>
      <c r="F32" s="99"/>
    </row>
    <row r="33" spans="1:6" s="1" customFormat="1" x14ac:dyDescent="0.2">
      <c r="A33" s="94"/>
      <c r="B33" s="132" t="s">
        <v>207</v>
      </c>
      <c r="C33" s="32"/>
      <c r="D33" s="98"/>
      <c r="E33" s="130"/>
      <c r="F33" s="99"/>
    </row>
    <row r="34" spans="1:6" s="1" customFormat="1" x14ac:dyDescent="0.2">
      <c r="A34" s="94"/>
      <c r="B34" s="154" t="s">
        <v>488</v>
      </c>
      <c r="C34" s="32">
        <v>10</v>
      </c>
      <c r="D34" s="98" t="s">
        <v>1</v>
      </c>
      <c r="E34" s="101"/>
      <c r="F34" s="102">
        <f>C34*E34</f>
        <v>0</v>
      </c>
    </row>
    <row r="35" spans="1:6" s="1" customFormat="1" x14ac:dyDescent="0.2">
      <c r="A35" s="103"/>
      <c r="B35" s="104"/>
      <c r="C35" s="33"/>
      <c r="D35" s="86"/>
      <c r="E35" s="87"/>
      <c r="F35" s="87"/>
    </row>
    <row r="36" spans="1:6" x14ac:dyDescent="0.2">
      <c r="A36" s="125"/>
      <c r="B36" s="133" t="s">
        <v>163</v>
      </c>
      <c r="C36" s="107"/>
      <c r="D36" s="127"/>
      <c r="E36" s="128"/>
      <c r="F36" s="134"/>
    </row>
    <row r="37" spans="1:6" x14ac:dyDescent="0.2">
      <c r="A37" s="94">
        <f>COUNT($A$11:A36)+1</f>
        <v>6</v>
      </c>
      <c r="B37" s="95" t="s">
        <v>209</v>
      </c>
      <c r="C37" s="32"/>
      <c r="D37" s="98"/>
      <c r="E37" s="130"/>
      <c r="F37" s="99"/>
    </row>
    <row r="38" spans="1:6" ht="25.5" x14ac:dyDescent="0.2">
      <c r="A38" s="94"/>
      <c r="B38" s="132" t="s">
        <v>210</v>
      </c>
      <c r="C38" s="32"/>
      <c r="D38" s="98"/>
      <c r="E38" s="130"/>
      <c r="F38" s="99"/>
    </row>
    <row r="39" spans="1:6" x14ac:dyDescent="0.2">
      <c r="A39" s="94"/>
      <c r="B39" s="154" t="s">
        <v>475</v>
      </c>
      <c r="C39" s="32">
        <v>55</v>
      </c>
      <c r="D39" s="98" t="s">
        <v>1</v>
      </c>
      <c r="E39" s="101"/>
      <c r="F39" s="102">
        <f>C39*E39</f>
        <v>0</v>
      </c>
    </row>
    <row r="40" spans="1:6" x14ac:dyDescent="0.2">
      <c r="A40" s="103"/>
      <c r="B40" s="104"/>
      <c r="C40" s="33"/>
      <c r="D40" s="86"/>
      <c r="E40" s="87"/>
      <c r="F40" s="87"/>
    </row>
    <row r="41" spans="1:6" x14ac:dyDescent="0.2">
      <c r="A41" s="125"/>
      <c r="B41" s="126"/>
      <c r="C41" s="107"/>
      <c r="D41" s="127"/>
      <c r="E41" s="128"/>
      <c r="F41" s="129"/>
    </row>
    <row r="42" spans="1:6" x14ac:dyDescent="0.2">
      <c r="A42" s="94">
        <f>COUNT($A$11:A41)+1</f>
        <v>7</v>
      </c>
      <c r="B42" s="95" t="s">
        <v>612</v>
      </c>
      <c r="C42" s="32"/>
      <c r="D42" s="98"/>
      <c r="E42" s="130"/>
      <c r="F42" s="102"/>
    </row>
    <row r="43" spans="1:6" ht="76.5" x14ac:dyDescent="0.2">
      <c r="A43" s="94"/>
      <c r="B43" s="155" t="s">
        <v>611</v>
      </c>
      <c r="C43" s="32"/>
      <c r="D43" s="98"/>
      <c r="E43" s="130"/>
      <c r="F43" s="99"/>
    </row>
    <row r="44" spans="1:6" x14ac:dyDescent="0.2">
      <c r="A44" s="94"/>
      <c r="B44" s="154" t="s">
        <v>610</v>
      </c>
      <c r="C44" s="32">
        <v>1</v>
      </c>
      <c r="D44" s="98" t="s">
        <v>1</v>
      </c>
      <c r="E44" s="101"/>
      <c r="F44" s="102">
        <f>C44*E44</f>
        <v>0</v>
      </c>
    </row>
    <row r="45" spans="1:6" x14ac:dyDescent="0.2">
      <c r="A45" s="103"/>
      <c r="B45" s="104"/>
      <c r="C45" s="33"/>
      <c r="D45" s="86"/>
      <c r="E45" s="87"/>
      <c r="F45" s="87"/>
    </row>
    <row r="46" spans="1:6" x14ac:dyDescent="0.2">
      <c r="A46" s="125"/>
      <c r="B46" s="126"/>
      <c r="C46" s="107"/>
      <c r="D46" s="127"/>
      <c r="E46" s="128"/>
      <c r="F46" s="129"/>
    </row>
    <row r="47" spans="1:6" x14ac:dyDescent="0.2">
      <c r="A47" s="94">
        <f>COUNT($A$11:A46)+1</f>
        <v>8</v>
      </c>
      <c r="B47" s="95" t="s">
        <v>512</v>
      </c>
      <c r="C47" s="32"/>
      <c r="D47" s="98"/>
      <c r="E47" s="130"/>
      <c r="F47" s="102"/>
    </row>
    <row r="48" spans="1:6" ht="165.75" x14ac:dyDescent="0.2">
      <c r="A48" s="94"/>
      <c r="B48" s="155" t="s">
        <v>609</v>
      </c>
      <c r="C48" s="32"/>
      <c r="D48" s="98"/>
      <c r="E48" s="355"/>
      <c r="F48" s="355"/>
    </row>
    <row r="49" spans="1:6" x14ac:dyDescent="0.2">
      <c r="A49" s="94"/>
      <c r="B49" s="154" t="s">
        <v>478</v>
      </c>
      <c r="C49" s="32">
        <v>5</v>
      </c>
      <c r="D49" s="98" t="s">
        <v>1</v>
      </c>
      <c r="E49" s="101"/>
      <c r="F49" s="102">
        <f>C49*E49</f>
        <v>0</v>
      </c>
    </row>
    <row r="50" spans="1:6" x14ac:dyDescent="0.2">
      <c r="A50" s="103"/>
      <c r="B50" s="104"/>
      <c r="C50" s="33"/>
      <c r="D50" s="86"/>
      <c r="E50" s="87"/>
      <c r="F50" s="87"/>
    </row>
    <row r="51" spans="1:6" x14ac:dyDescent="0.2">
      <c r="A51" s="125"/>
      <c r="B51" s="126"/>
      <c r="C51" s="107"/>
      <c r="D51" s="127"/>
      <c r="E51" s="128"/>
      <c r="F51" s="129"/>
    </row>
    <row r="52" spans="1:6" x14ac:dyDescent="0.2">
      <c r="A52" s="94">
        <f>COUNT($A$11:A51)+1</f>
        <v>9</v>
      </c>
      <c r="B52" s="95" t="s">
        <v>476</v>
      </c>
      <c r="C52" s="32"/>
      <c r="D52" s="98"/>
      <c r="E52" s="130"/>
      <c r="F52" s="102"/>
    </row>
    <row r="53" spans="1:6" ht="165.75" x14ac:dyDescent="0.2">
      <c r="A53" s="94"/>
      <c r="B53" s="155" t="s">
        <v>477</v>
      </c>
      <c r="C53" s="32"/>
      <c r="D53" s="98"/>
      <c r="E53" s="355"/>
      <c r="F53" s="355"/>
    </row>
    <row r="54" spans="1:6" x14ac:dyDescent="0.2">
      <c r="A54" s="94"/>
      <c r="B54" s="154" t="s">
        <v>478</v>
      </c>
      <c r="C54" s="32">
        <v>4</v>
      </c>
      <c r="D54" s="98" t="s">
        <v>1</v>
      </c>
      <c r="E54" s="101"/>
      <c r="F54" s="102">
        <f>C54*E54</f>
        <v>0</v>
      </c>
    </row>
    <row r="55" spans="1:6" x14ac:dyDescent="0.2">
      <c r="A55" s="103"/>
      <c r="B55" s="104"/>
      <c r="C55" s="33"/>
      <c r="D55" s="86"/>
      <c r="E55" s="87"/>
      <c r="F55" s="87"/>
    </row>
    <row r="56" spans="1:6" x14ac:dyDescent="0.2">
      <c r="A56" s="125"/>
      <c r="B56" s="121"/>
      <c r="C56" s="107"/>
      <c r="D56" s="108"/>
      <c r="E56" s="110"/>
      <c r="F56" s="110"/>
    </row>
    <row r="57" spans="1:6" x14ac:dyDescent="0.2">
      <c r="A57" s="94">
        <f>COUNT($A$11:A55)+1</f>
        <v>10</v>
      </c>
      <c r="B57" s="95" t="s">
        <v>79</v>
      </c>
      <c r="C57" s="32"/>
      <c r="D57" s="98"/>
      <c r="E57" s="99"/>
      <c r="F57" s="99"/>
    </row>
    <row r="58" spans="1:6" ht="38.25" x14ac:dyDescent="0.2">
      <c r="A58" s="94"/>
      <c r="B58" s="155" t="s">
        <v>425</v>
      </c>
      <c r="C58" s="32"/>
      <c r="D58" s="98"/>
      <c r="E58" s="99"/>
      <c r="F58" s="99"/>
    </row>
    <row r="59" spans="1:6" ht="14.25" x14ac:dyDescent="0.2">
      <c r="A59" s="94"/>
      <c r="B59" s="100"/>
      <c r="C59" s="32">
        <v>185</v>
      </c>
      <c r="D59" s="98" t="s">
        <v>8</v>
      </c>
      <c r="E59" s="101"/>
      <c r="F59" s="102">
        <f>C59*E59</f>
        <v>0</v>
      </c>
    </row>
    <row r="60" spans="1:6" x14ac:dyDescent="0.2">
      <c r="A60" s="103"/>
      <c r="B60" s="159"/>
      <c r="C60" s="33"/>
      <c r="D60" s="86"/>
      <c r="E60" s="87"/>
      <c r="F60" s="87"/>
    </row>
    <row r="61" spans="1:6" x14ac:dyDescent="0.2">
      <c r="A61" s="125"/>
      <c r="B61" s="133"/>
      <c r="C61" s="156"/>
      <c r="D61" s="127"/>
      <c r="E61" s="134"/>
      <c r="F61" s="134"/>
    </row>
    <row r="62" spans="1:6" x14ac:dyDescent="0.2">
      <c r="A62" s="94">
        <f>COUNT($A$11:A61)+1</f>
        <v>11</v>
      </c>
      <c r="B62" s="95" t="s">
        <v>179</v>
      </c>
      <c r="C62" s="97"/>
      <c r="D62" s="98"/>
      <c r="E62" s="99"/>
      <c r="F62" s="99"/>
    </row>
    <row r="63" spans="1:6" ht="25.5" x14ac:dyDescent="0.2">
      <c r="A63" s="94"/>
      <c r="B63" s="155" t="s">
        <v>180</v>
      </c>
      <c r="C63" s="97"/>
      <c r="D63" s="98"/>
      <c r="E63" s="99"/>
      <c r="F63" s="99"/>
    </row>
    <row r="64" spans="1:6" x14ac:dyDescent="0.2">
      <c r="A64" s="94"/>
      <c r="B64" s="100"/>
      <c r="C64" s="157"/>
      <c r="D64" s="158">
        <v>0.03</v>
      </c>
      <c r="E64" s="99"/>
      <c r="F64" s="102">
        <f>D64*(SUM(F9:F59))</f>
        <v>0</v>
      </c>
    </row>
    <row r="65" spans="1:6" x14ac:dyDescent="0.2">
      <c r="A65" s="103"/>
      <c r="B65" s="159"/>
      <c r="C65" s="160"/>
      <c r="D65" s="161"/>
      <c r="E65" s="162"/>
      <c r="F65" s="87"/>
    </row>
    <row r="66" spans="1:6" x14ac:dyDescent="0.2">
      <c r="A66" s="125"/>
      <c r="B66" s="133"/>
      <c r="C66" s="156"/>
      <c r="D66" s="127"/>
      <c r="E66" s="134"/>
      <c r="F66" s="134"/>
    </row>
    <row r="67" spans="1:6" x14ac:dyDescent="0.2">
      <c r="A67" s="287">
        <f>COUNT($A$11:A66)+1</f>
        <v>12</v>
      </c>
      <c r="B67" s="95" t="s">
        <v>16</v>
      </c>
      <c r="C67" s="97"/>
      <c r="D67" s="98"/>
      <c r="E67" s="99"/>
      <c r="F67" s="99"/>
    </row>
    <row r="68" spans="1:6" ht="38.25" x14ac:dyDescent="0.2">
      <c r="A68" s="94"/>
      <c r="B68" s="155" t="s">
        <v>415</v>
      </c>
      <c r="C68" s="97"/>
      <c r="D68" s="98"/>
      <c r="E68" s="99"/>
      <c r="F68" s="102"/>
    </row>
    <row r="69" spans="1:6" x14ac:dyDescent="0.2">
      <c r="A69" s="131"/>
      <c r="B69" s="100"/>
      <c r="C69" s="157"/>
      <c r="D69" s="158">
        <v>0.1</v>
      </c>
      <c r="E69" s="99"/>
      <c r="F69" s="102">
        <f>D69*(SUM(F9:F59))</f>
        <v>0</v>
      </c>
    </row>
    <row r="70" spans="1:6" x14ac:dyDescent="0.2">
      <c r="A70" s="292"/>
      <c r="B70" s="159"/>
      <c r="C70" s="204"/>
      <c r="D70" s="86"/>
      <c r="E70" s="162"/>
      <c r="F70" s="162"/>
    </row>
    <row r="71" spans="1:6" x14ac:dyDescent="0.2">
      <c r="A71" s="163"/>
      <c r="B71" s="243" t="s">
        <v>347</v>
      </c>
      <c r="C71" s="244"/>
      <c r="D71" s="245"/>
      <c r="E71" s="164" t="s">
        <v>12</v>
      </c>
      <c r="F71" s="70">
        <f>SUM(F9:F70)</f>
        <v>0</v>
      </c>
    </row>
    <row r="72" spans="1:6" x14ac:dyDescent="0.2">
      <c r="B72" s="78"/>
      <c r="D72" s="80"/>
    </row>
    <row r="73" spans="1:6" x14ac:dyDescent="0.2">
      <c r="B73" s="78"/>
      <c r="D73" s="80"/>
    </row>
  </sheetData>
  <sheetProtection algorithmName="SHA-512" hashValue="IyThN9pxtdY8l0im99fHGDQovS5AYQOf3srlW90C6cfhzFfId/5lSEI8//5APUUddsvNpv9g4mF1Spp9bTOBjA==" saltValue="rDgx5RGy1+dHLADyWxp21g=="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rowBreaks count="2" manualBreakCount="2">
    <brk id="40" max="5" man="1"/>
    <brk id="6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
  <sheetViews>
    <sheetView showGridLines="0" view="pageLayout" zoomScaleNormal="100" zoomScaleSheetLayoutView="100" workbookViewId="0">
      <selection activeCell="B49" sqref="B49"/>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56" width="9" style="62"/>
    <col min="257" max="257" width="6.7109375" style="62" bestFit="1" customWidth="1"/>
    <col min="258" max="258" width="41.28515625" style="62" customWidth="1"/>
    <col min="259" max="259" width="6" style="62" bestFit="1" customWidth="1"/>
    <col min="260" max="260" width="3.7109375" style="62" customWidth="1"/>
    <col min="261" max="261" width="15.28515625" style="62" customWidth="1"/>
    <col min="262" max="262" width="13.42578125" style="62" customWidth="1"/>
    <col min="263" max="512" width="9" style="62"/>
    <col min="513" max="513" width="6.7109375" style="62" bestFit="1" customWidth="1"/>
    <col min="514" max="514" width="41.28515625" style="62" customWidth="1"/>
    <col min="515" max="515" width="6" style="62" bestFit="1" customWidth="1"/>
    <col min="516" max="516" width="3.7109375" style="62" customWidth="1"/>
    <col min="517" max="517" width="15.28515625" style="62" customWidth="1"/>
    <col min="518" max="518" width="13.42578125" style="62" customWidth="1"/>
    <col min="519" max="768" width="9" style="62"/>
    <col min="769" max="769" width="6.7109375" style="62" bestFit="1" customWidth="1"/>
    <col min="770" max="770" width="41.28515625" style="62" customWidth="1"/>
    <col min="771" max="771" width="6" style="62" bestFit="1" customWidth="1"/>
    <col min="772" max="772" width="3.7109375" style="62" customWidth="1"/>
    <col min="773" max="773" width="15.28515625" style="62" customWidth="1"/>
    <col min="774" max="774" width="13.42578125" style="62" customWidth="1"/>
    <col min="775" max="1024" width="9" style="62"/>
    <col min="1025" max="1025" width="6.7109375" style="62" bestFit="1" customWidth="1"/>
    <col min="1026" max="1026" width="41.28515625" style="62" customWidth="1"/>
    <col min="1027" max="1027" width="6" style="62" bestFit="1" customWidth="1"/>
    <col min="1028" max="1028" width="3.7109375" style="62" customWidth="1"/>
    <col min="1029" max="1029" width="15.28515625" style="62" customWidth="1"/>
    <col min="1030" max="1030" width="13.42578125" style="62" customWidth="1"/>
    <col min="1031" max="1280" width="9" style="62"/>
    <col min="1281" max="1281" width="6.7109375" style="62" bestFit="1" customWidth="1"/>
    <col min="1282" max="1282" width="41.28515625" style="62" customWidth="1"/>
    <col min="1283" max="1283" width="6" style="62" bestFit="1" customWidth="1"/>
    <col min="1284" max="1284" width="3.7109375" style="62" customWidth="1"/>
    <col min="1285" max="1285" width="15.28515625" style="62" customWidth="1"/>
    <col min="1286" max="1286" width="13.42578125" style="62" customWidth="1"/>
    <col min="1287" max="1536" width="9" style="62"/>
    <col min="1537" max="1537" width="6.7109375" style="62" bestFit="1" customWidth="1"/>
    <col min="1538" max="1538" width="41.28515625" style="62" customWidth="1"/>
    <col min="1539" max="1539" width="6" style="62" bestFit="1" customWidth="1"/>
    <col min="1540" max="1540" width="3.7109375" style="62" customWidth="1"/>
    <col min="1541" max="1541" width="15.28515625" style="62" customWidth="1"/>
    <col min="1542" max="1542" width="13.42578125" style="62" customWidth="1"/>
    <col min="1543" max="1792" width="9" style="62"/>
    <col min="1793" max="1793" width="6.7109375" style="62" bestFit="1" customWidth="1"/>
    <col min="1794" max="1794" width="41.28515625" style="62" customWidth="1"/>
    <col min="1795" max="1795" width="6" style="62" bestFit="1" customWidth="1"/>
    <col min="1796" max="1796" width="3.7109375" style="62" customWidth="1"/>
    <col min="1797" max="1797" width="15.28515625" style="62" customWidth="1"/>
    <col min="1798" max="1798" width="13.42578125" style="62" customWidth="1"/>
    <col min="1799" max="2048" width="9" style="62"/>
    <col min="2049" max="2049" width="6.7109375" style="62" bestFit="1" customWidth="1"/>
    <col min="2050" max="2050" width="41.28515625" style="62" customWidth="1"/>
    <col min="2051" max="2051" width="6" style="62" bestFit="1" customWidth="1"/>
    <col min="2052" max="2052" width="3.7109375" style="62" customWidth="1"/>
    <col min="2053" max="2053" width="15.28515625" style="62" customWidth="1"/>
    <col min="2054" max="2054" width="13.42578125" style="62" customWidth="1"/>
    <col min="2055" max="2304" width="9" style="62"/>
    <col min="2305" max="2305" width="6.7109375" style="62" bestFit="1" customWidth="1"/>
    <col min="2306" max="2306" width="41.28515625" style="62" customWidth="1"/>
    <col min="2307" max="2307" width="6" style="62" bestFit="1" customWidth="1"/>
    <col min="2308" max="2308" width="3.7109375" style="62" customWidth="1"/>
    <col min="2309" max="2309" width="15.28515625" style="62" customWidth="1"/>
    <col min="2310" max="2310" width="13.42578125" style="62" customWidth="1"/>
    <col min="2311" max="2560" width="9" style="62"/>
    <col min="2561" max="2561" width="6.7109375" style="62" bestFit="1" customWidth="1"/>
    <col min="2562" max="2562" width="41.28515625" style="62" customWidth="1"/>
    <col min="2563" max="2563" width="6" style="62" bestFit="1" customWidth="1"/>
    <col min="2564" max="2564" width="3.7109375" style="62" customWidth="1"/>
    <col min="2565" max="2565" width="15.28515625" style="62" customWidth="1"/>
    <col min="2566" max="2566" width="13.42578125" style="62" customWidth="1"/>
    <col min="2567" max="2816" width="9" style="62"/>
    <col min="2817" max="2817" width="6.7109375" style="62" bestFit="1" customWidth="1"/>
    <col min="2818" max="2818" width="41.28515625" style="62" customWidth="1"/>
    <col min="2819" max="2819" width="6" style="62" bestFit="1" customWidth="1"/>
    <col min="2820" max="2820" width="3.7109375" style="62" customWidth="1"/>
    <col min="2821" max="2821" width="15.28515625" style="62" customWidth="1"/>
    <col min="2822" max="2822" width="13.42578125" style="62" customWidth="1"/>
    <col min="2823" max="3072" width="9" style="62"/>
    <col min="3073" max="3073" width="6.7109375" style="62" bestFit="1" customWidth="1"/>
    <col min="3074" max="3074" width="41.28515625" style="62" customWidth="1"/>
    <col min="3075" max="3075" width="6" style="62" bestFit="1" customWidth="1"/>
    <col min="3076" max="3076" width="3.7109375" style="62" customWidth="1"/>
    <col min="3077" max="3077" width="15.28515625" style="62" customWidth="1"/>
    <col min="3078" max="3078" width="13.42578125" style="62" customWidth="1"/>
    <col min="3079" max="3328" width="9" style="62"/>
    <col min="3329" max="3329" width="6.7109375" style="62" bestFit="1" customWidth="1"/>
    <col min="3330" max="3330" width="41.28515625" style="62" customWidth="1"/>
    <col min="3331" max="3331" width="6" style="62" bestFit="1" customWidth="1"/>
    <col min="3332" max="3332" width="3.7109375" style="62" customWidth="1"/>
    <col min="3333" max="3333" width="15.28515625" style="62" customWidth="1"/>
    <col min="3334" max="3334" width="13.42578125" style="62" customWidth="1"/>
    <col min="3335" max="3584" width="9" style="62"/>
    <col min="3585" max="3585" width="6.7109375" style="62" bestFit="1" customWidth="1"/>
    <col min="3586" max="3586" width="41.28515625" style="62" customWidth="1"/>
    <col min="3587" max="3587" width="6" style="62" bestFit="1" customWidth="1"/>
    <col min="3588" max="3588" width="3.7109375" style="62" customWidth="1"/>
    <col min="3589" max="3589" width="15.28515625" style="62" customWidth="1"/>
    <col min="3590" max="3590" width="13.42578125" style="62" customWidth="1"/>
    <col min="3591" max="3840" width="9" style="62"/>
    <col min="3841" max="3841" width="6.7109375" style="62" bestFit="1" customWidth="1"/>
    <col min="3842" max="3842" width="41.28515625" style="62" customWidth="1"/>
    <col min="3843" max="3843" width="6" style="62" bestFit="1" customWidth="1"/>
    <col min="3844" max="3844" width="3.7109375" style="62" customWidth="1"/>
    <col min="3845" max="3845" width="15.28515625" style="62" customWidth="1"/>
    <col min="3846" max="3846" width="13.42578125" style="62" customWidth="1"/>
    <col min="3847" max="4096" width="9" style="62"/>
    <col min="4097" max="4097" width="6.7109375" style="62" bestFit="1" customWidth="1"/>
    <col min="4098" max="4098" width="41.28515625" style="62" customWidth="1"/>
    <col min="4099" max="4099" width="6" style="62" bestFit="1" customWidth="1"/>
    <col min="4100" max="4100" width="3.7109375" style="62" customWidth="1"/>
    <col min="4101" max="4101" width="15.28515625" style="62" customWidth="1"/>
    <col min="4102" max="4102" width="13.42578125" style="62" customWidth="1"/>
    <col min="4103" max="4352" width="9" style="62"/>
    <col min="4353" max="4353" width="6.7109375" style="62" bestFit="1" customWidth="1"/>
    <col min="4354" max="4354" width="41.28515625" style="62" customWidth="1"/>
    <col min="4355" max="4355" width="6" style="62" bestFit="1" customWidth="1"/>
    <col min="4356" max="4356" width="3.7109375" style="62" customWidth="1"/>
    <col min="4357" max="4357" width="15.28515625" style="62" customWidth="1"/>
    <col min="4358" max="4358" width="13.42578125" style="62" customWidth="1"/>
    <col min="4359" max="4608" width="9" style="62"/>
    <col min="4609" max="4609" width="6.7109375" style="62" bestFit="1" customWidth="1"/>
    <col min="4610" max="4610" width="41.28515625" style="62" customWidth="1"/>
    <col min="4611" max="4611" width="6" style="62" bestFit="1" customWidth="1"/>
    <col min="4612" max="4612" width="3.7109375" style="62" customWidth="1"/>
    <col min="4613" max="4613" width="15.28515625" style="62" customWidth="1"/>
    <col min="4614" max="4614" width="13.42578125" style="62" customWidth="1"/>
    <col min="4615" max="4864" width="9" style="62"/>
    <col min="4865" max="4865" width="6.7109375" style="62" bestFit="1" customWidth="1"/>
    <col min="4866" max="4866" width="41.28515625" style="62" customWidth="1"/>
    <col min="4867" max="4867" width="6" style="62" bestFit="1" customWidth="1"/>
    <col min="4868" max="4868" width="3.7109375" style="62" customWidth="1"/>
    <col min="4869" max="4869" width="15.28515625" style="62" customWidth="1"/>
    <col min="4870" max="4870" width="13.42578125" style="62" customWidth="1"/>
    <col min="4871" max="5120" width="9" style="62"/>
    <col min="5121" max="5121" width="6.7109375" style="62" bestFit="1" customWidth="1"/>
    <col min="5122" max="5122" width="41.28515625" style="62" customWidth="1"/>
    <col min="5123" max="5123" width="6" style="62" bestFit="1" customWidth="1"/>
    <col min="5124" max="5124" width="3.7109375" style="62" customWidth="1"/>
    <col min="5125" max="5125" width="15.28515625" style="62" customWidth="1"/>
    <col min="5126" max="5126" width="13.42578125" style="62" customWidth="1"/>
    <col min="5127" max="5376" width="9" style="62"/>
    <col min="5377" max="5377" width="6.7109375" style="62" bestFit="1" customWidth="1"/>
    <col min="5378" max="5378" width="41.28515625" style="62" customWidth="1"/>
    <col min="5379" max="5379" width="6" style="62" bestFit="1" customWidth="1"/>
    <col min="5380" max="5380" width="3.7109375" style="62" customWidth="1"/>
    <col min="5381" max="5381" width="15.28515625" style="62" customWidth="1"/>
    <col min="5382" max="5382" width="13.42578125" style="62" customWidth="1"/>
    <col min="5383" max="5632" width="9" style="62"/>
    <col min="5633" max="5633" width="6.7109375" style="62" bestFit="1" customWidth="1"/>
    <col min="5634" max="5634" width="41.28515625" style="62" customWidth="1"/>
    <col min="5635" max="5635" width="6" style="62" bestFit="1" customWidth="1"/>
    <col min="5636" max="5636" width="3.7109375" style="62" customWidth="1"/>
    <col min="5637" max="5637" width="15.28515625" style="62" customWidth="1"/>
    <col min="5638" max="5638" width="13.42578125" style="62" customWidth="1"/>
    <col min="5639" max="5888" width="9" style="62"/>
    <col min="5889" max="5889" width="6.7109375" style="62" bestFit="1" customWidth="1"/>
    <col min="5890" max="5890" width="41.28515625" style="62" customWidth="1"/>
    <col min="5891" max="5891" width="6" style="62" bestFit="1" customWidth="1"/>
    <col min="5892" max="5892" width="3.7109375" style="62" customWidth="1"/>
    <col min="5893" max="5893" width="15.28515625" style="62" customWidth="1"/>
    <col min="5894" max="5894" width="13.42578125" style="62" customWidth="1"/>
    <col min="5895" max="6144" width="9" style="62"/>
    <col min="6145" max="6145" width="6.7109375" style="62" bestFit="1" customWidth="1"/>
    <col min="6146" max="6146" width="41.28515625" style="62" customWidth="1"/>
    <col min="6147" max="6147" width="6" style="62" bestFit="1" customWidth="1"/>
    <col min="6148" max="6148" width="3.7109375" style="62" customWidth="1"/>
    <col min="6149" max="6149" width="15.28515625" style="62" customWidth="1"/>
    <col min="6150" max="6150" width="13.42578125" style="62" customWidth="1"/>
    <col min="6151" max="6400" width="9" style="62"/>
    <col min="6401" max="6401" width="6.7109375" style="62" bestFit="1" customWidth="1"/>
    <col min="6402" max="6402" width="41.28515625" style="62" customWidth="1"/>
    <col min="6403" max="6403" width="6" style="62" bestFit="1" customWidth="1"/>
    <col min="6404" max="6404" width="3.7109375" style="62" customWidth="1"/>
    <col min="6405" max="6405" width="15.28515625" style="62" customWidth="1"/>
    <col min="6406" max="6406" width="13.42578125" style="62" customWidth="1"/>
    <col min="6407" max="6656" width="9" style="62"/>
    <col min="6657" max="6657" width="6.7109375" style="62" bestFit="1" customWidth="1"/>
    <col min="6658" max="6658" width="41.28515625" style="62" customWidth="1"/>
    <col min="6659" max="6659" width="6" style="62" bestFit="1" customWidth="1"/>
    <col min="6660" max="6660" width="3.7109375" style="62" customWidth="1"/>
    <col min="6661" max="6661" width="15.28515625" style="62" customWidth="1"/>
    <col min="6662" max="6662" width="13.42578125" style="62" customWidth="1"/>
    <col min="6663" max="6912" width="9" style="62"/>
    <col min="6913" max="6913" width="6.7109375" style="62" bestFit="1" customWidth="1"/>
    <col min="6914" max="6914" width="41.28515625" style="62" customWidth="1"/>
    <col min="6915" max="6915" width="6" style="62" bestFit="1" customWidth="1"/>
    <col min="6916" max="6916" width="3.7109375" style="62" customWidth="1"/>
    <col min="6917" max="6917" width="15.28515625" style="62" customWidth="1"/>
    <col min="6918" max="6918" width="13.42578125" style="62" customWidth="1"/>
    <col min="6919" max="7168" width="9" style="62"/>
    <col min="7169" max="7169" width="6.7109375" style="62" bestFit="1" customWidth="1"/>
    <col min="7170" max="7170" width="41.28515625" style="62" customWidth="1"/>
    <col min="7171" max="7171" width="6" style="62" bestFit="1" customWidth="1"/>
    <col min="7172" max="7172" width="3.7109375" style="62" customWidth="1"/>
    <col min="7173" max="7173" width="15.28515625" style="62" customWidth="1"/>
    <col min="7174" max="7174" width="13.42578125" style="62" customWidth="1"/>
    <col min="7175" max="7424" width="9" style="62"/>
    <col min="7425" max="7425" width="6.7109375" style="62" bestFit="1" customWidth="1"/>
    <col min="7426" max="7426" width="41.28515625" style="62" customWidth="1"/>
    <col min="7427" max="7427" width="6" style="62" bestFit="1" customWidth="1"/>
    <col min="7428" max="7428" width="3.7109375" style="62" customWidth="1"/>
    <col min="7429" max="7429" width="15.28515625" style="62" customWidth="1"/>
    <col min="7430" max="7430" width="13.42578125" style="62" customWidth="1"/>
    <col min="7431" max="7680" width="9" style="62"/>
    <col min="7681" max="7681" width="6.7109375" style="62" bestFit="1" customWidth="1"/>
    <col min="7682" max="7682" width="41.28515625" style="62" customWidth="1"/>
    <col min="7683" max="7683" width="6" style="62" bestFit="1" customWidth="1"/>
    <col min="7684" max="7684" width="3.7109375" style="62" customWidth="1"/>
    <col min="7685" max="7685" width="15.28515625" style="62" customWidth="1"/>
    <col min="7686" max="7686" width="13.42578125" style="62" customWidth="1"/>
    <col min="7687" max="7936" width="9" style="62"/>
    <col min="7937" max="7937" width="6.7109375" style="62" bestFit="1" customWidth="1"/>
    <col min="7938" max="7938" width="41.28515625" style="62" customWidth="1"/>
    <col min="7939" max="7939" width="6" style="62" bestFit="1" customWidth="1"/>
    <col min="7940" max="7940" width="3.7109375" style="62" customWidth="1"/>
    <col min="7941" max="7941" width="15.28515625" style="62" customWidth="1"/>
    <col min="7942" max="7942" width="13.42578125" style="62" customWidth="1"/>
    <col min="7943" max="8192" width="9" style="62"/>
    <col min="8193" max="8193" width="6.7109375" style="62" bestFit="1" customWidth="1"/>
    <col min="8194" max="8194" width="41.28515625" style="62" customWidth="1"/>
    <col min="8195" max="8195" width="6" style="62" bestFit="1" customWidth="1"/>
    <col min="8196" max="8196" width="3.7109375" style="62" customWidth="1"/>
    <col min="8197" max="8197" width="15.28515625" style="62" customWidth="1"/>
    <col min="8198" max="8198" width="13.42578125" style="62" customWidth="1"/>
    <col min="8199" max="8448" width="9" style="62"/>
    <col min="8449" max="8449" width="6.7109375" style="62" bestFit="1" customWidth="1"/>
    <col min="8450" max="8450" width="41.28515625" style="62" customWidth="1"/>
    <col min="8451" max="8451" width="6" style="62" bestFit="1" customWidth="1"/>
    <col min="8452" max="8452" width="3.7109375" style="62" customWidth="1"/>
    <col min="8453" max="8453" width="15.28515625" style="62" customWidth="1"/>
    <col min="8454" max="8454" width="13.42578125" style="62" customWidth="1"/>
    <col min="8455" max="8704" width="9" style="62"/>
    <col min="8705" max="8705" width="6.7109375" style="62" bestFit="1" customWidth="1"/>
    <col min="8706" max="8706" width="41.28515625" style="62" customWidth="1"/>
    <col min="8707" max="8707" width="6" style="62" bestFit="1" customWidth="1"/>
    <col min="8708" max="8708" width="3.7109375" style="62" customWidth="1"/>
    <col min="8709" max="8709" width="15.28515625" style="62" customWidth="1"/>
    <col min="8710" max="8710" width="13.42578125" style="62" customWidth="1"/>
    <col min="8711" max="8960" width="9" style="62"/>
    <col min="8961" max="8961" width="6.7109375" style="62" bestFit="1" customWidth="1"/>
    <col min="8962" max="8962" width="41.28515625" style="62" customWidth="1"/>
    <col min="8963" max="8963" width="6" style="62" bestFit="1" customWidth="1"/>
    <col min="8964" max="8964" width="3.7109375" style="62" customWidth="1"/>
    <col min="8965" max="8965" width="15.28515625" style="62" customWidth="1"/>
    <col min="8966" max="8966" width="13.42578125" style="62" customWidth="1"/>
    <col min="8967" max="9216" width="9" style="62"/>
    <col min="9217" max="9217" width="6.7109375" style="62" bestFit="1" customWidth="1"/>
    <col min="9218" max="9218" width="41.28515625" style="62" customWidth="1"/>
    <col min="9219" max="9219" width="6" style="62" bestFit="1" customWidth="1"/>
    <col min="9220" max="9220" width="3.7109375" style="62" customWidth="1"/>
    <col min="9221" max="9221" width="15.28515625" style="62" customWidth="1"/>
    <col min="9222" max="9222" width="13.42578125" style="62" customWidth="1"/>
    <col min="9223" max="9472" width="9" style="62"/>
    <col min="9473" max="9473" width="6.7109375" style="62" bestFit="1" customWidth="1"/>
    <col min="9474" max="9474" width="41.28515625" style="62" customWidth="1"/>
    <col min="9475" max="9475" width="6" style="62" bestFit="1" customWidth="1"/>
    <col min="9476" max="9476" width="3.7109375" style="62" customWidth="1"/>
    <col min="9477" max="9477" width="15.28515625" style="62" customWidth="1"/>
    <col min="9478" max="9478" width="13.42578125" style="62" customWidth="1"/>
    <col min="9479" max="9728" width="9" style="62"/>
    <col min="9729" max="9729" width="6.7109375" style="62" bestFit="1" customWidth="1"/>
    <col min="9730" max="9730" width="41.28515625" style="62" customWidth="1"/>
    <col min="9731" max="9731" width="6" style="62" bestFit="1" customWidth="1"/>
    <col min="9732" max="9732" width="3.7109375" style="62" customWidth="1"/>
    <col min="9733" max="9733" width="15.28515625" style="62" customWidth="1"/>
    <col min="9734" max="9734" width="13.42578125" style="62" customWidth="1"/>
    <col min="9735" max="9984" width="9" style="62"/>
    <col min="9985" max="9985" width="6.7109375" style="62" bestFit="1" customWidth="1"/>
    <col min="9986" max="9986" width="41.28515625" style="62" customWidth="1"/>
    <col min="9987" max="9987" width="6" style="62" bestFit="1" customWidth="1"/>
    <col min="9988" max="9988" width="3.7109375" style="62" customWidth="1"/>
    <col min="9989" max="9989" width="15.28515625" style="62" customWidth="1"/>
    <col min="9990" max="9990" width="13.42578125" style="62" customWidth="1"/>
    <col min="9991" max="10240" width="9" style="62"/>
    <col min="10241" max="10241" width="6.7109375" style="62" bestFit="1" customWidth="1"/>
    <col min="10242" max="10242" width="41.28515625" style="62" customWidth="1"/>
    <col min="10243" max="10243" width="6" style="62" bestFit="1" customWidth="1"/>
    <col min="10244" max="10244" width="3.7109375" style="62" customWidth="1"/>
    <col min="10245" max="10245" width="15.28515625" style="62" customWidth="1"/>
    <col min="10246" max="10246" width="13.42578125" style="62" customWidth="1"/>
    <col min="10247" max="10496" width="9" style="62"/>
    <col min="10497" max="10497" width="6.7109375" style="62" bestFit="1" customWidth="1"/>
    <col min="10498" max="10498" width="41.28515625" style="62" customWidth="1"/>
    <col min="10499" max="10499" width="6" style="62" bestFit="1" customWidth="1"/>
    <col min="10500" max="10500" width="3.7109375" style="62" customWidth="1"/>
    <col min="10501" max="10501" width="15.28515625" style="62" customWidth="1"/>
    <col min="10502" max="10502" width="13.42578125" style="62" customWidth="1"/>
    <col min="10503" max="10752" width="9" style="62"/>
    <col min="10753" max="10753" width="6.7109375" style="62" bestFit="1" customWidth="1"/>
    <col min="10754" max="10754" width="41.28515625" style="62" customWidth="1"/>
    <col min="10755" max="10755" width="6" style="62" bestFit="1" customWidth="1"/>
    <col min="10756" max="10756" width="3.7109375" style="62" customWidth="1"/>
    <col min="10757" max="10757" width="15.28515625" style="62" customWidth="1"/>
    <col min="10758" max="10758" width="13.42578125" style="62" customWidth="1"/>
    <col min="10759" max="11008" width="9" style="62"/>
    <col min="11009" max="11009" width="6.7109375" style="62" bestFit="1" customWidth="1"/>
    <col min="11010" max="11010" width="41.28515625" style="62" customWidth="1"/>
    <col min="11011" max="11011" width="6" style="62" bestFit="1" customWidth="1"/>
    <col min="11012" max="11012" width="3.7109375" style="62" customWidth="1"/>
    <col min="11013" max="11013" width="15.28515625" style="62" customWidth="1"/>
    <col min="11014" max="11014" width="13.42578125" style="62" customWidth="1"/>
    <col min="11015" max="11264" width="9" style="62"/>
    <col min="11265" max="11265" width="6.7109375" style="62" bestFit="1" customWidth="1"/>
    <col min="11266" max="11266" width="41.28515625" style="62" customWidth="1"/>
    <col min="11267" max="11267" width="6" style="62" bestFit="1" customWidth="1"/>
    <col min="11268" max="11268" width="3.7109375" style="62" customWidth="1"/>
    <col min="11269" max="11269" width="15.28515625" style="62" customWidth="1"/>
    <col min="11270" max="11270" width="13.42578125" style="62" customWidth="1"/>
    <col min="11271" max="11520" width="9" style="62"/>
    <col min="11521" max="11521" width="6.7109375" style="62" bestFit="1" customWidth="1"/>
    <col min="11522" max="11522" width="41.28515625" style="62" customWidth="1"/>
    <col min="11523" max="11523" width="6" style="62" bestFit="1" customWidth="1"/>
    <col min="11524" max="11524" width="3.7109375" style="62" customWidth="1"/>
    <col min="11525" max="11525" width="15.28515625" style="62" customWidth="1"/>
    <col min="11526" max="11526" width="13.42578125" style="62" customWidth="1"/>
    <col min="11527" max="11776" width="9" style="62"/>
    <col min="11777" max="11777" width="6.7109375" style="62" bestFit="1" customWidth="1"/>
    <col min="11778" max="11778" width="41.28515625" style="62" customWidth="1"/>
    <col min="11779" max="11779" width="6" style="62" bestFit="1" customWidth="1"/>
    <col min="11780" max="11780" width="3.7109375" style="62" customWidth="1"/>
    <col min="11781" max="11781" width="15.28515625" style="62" customWidth="1"/>
    <col min="11782" max="11782" width="13.42578125" style="62" customWidth="1"/>
    <col min="11783" max="12032" width="9" style="62"/>
    <col min="12033" max="12033" width="6.7109375" style="62" bestFit="1" customWidth="1"/>
    <col min="12034" max="12034" width="41.28515625" style="62" customWidth="1"/>
    <col min="12035" max="12035" width="6" style="62" bestFit="1" customWidth="1"/>
    <col min="12036" max="12036" width="3.7109375" style="62" customWidth="1"/>
    <col min="12037" max="12037" width="15.28515625" style="62" customWidth="1"/>
    <col min="12038" max="12038" width="13.42578125" style="62" customWidth="1"/>
    <col min="12039" max="12288" width="9" style="62"/>
    <col min="12289" max="12289" width="6.7109375" style="62" bestFit="1" customWidth="1"/>
    <col min="12290" max="12290" width="41.28515625" style="62" customWidth="1"/>
    <col min="12291" max="12291" width="6" style="62" bestFit="1" customWidth="1"/>
    <col min="12292" max="12292" width="3.7109375" style="62" customWidth="1"/>
    <col min="12293" max="12293" width="15.28515625" style="62" customWidth="1"/>
    <col min="12294" max="12294" width="13.42578125" style="62" customWidth="1"/>
    <col min="12295" max="12544" width="9" style="62"/>
    <col min="12545" max="12545" width="6.7109375" style="62" bestFit="1" customWidth="1"/>
    <col min="12546" max="12546" width="41.28515625" style="62" customWidth="1"/>
    <col min="12547" max="12547" width="6" style="62" bestFit="1" customWidth="1"/>
    <col min="12548" max="12548" width="3.7109375" style="62" customWidth="1"/>
    <col min="12549" max="12549" width="15.28515625" style="62" customWidth="1"/>
    <col min="12550" max="12550" width="13.42578125" style="62" customWidth="1"/>
    <col min="12551" max="12800" width="9" style="62"/>
    <col min="12801" max="12801" width="6.7109375" style="62" bestFit="1" customWidth="1"/>
    <col min="12802" max="12802" width="41.28515625" style="62" customWidth="1"/>
    <col min="12803" max="12803" width="6" style="62" bestFit="1" customWidth="1"/>
    <col min="12804" max="12804" width="3.7109375" style="62" customWidth="1"/>
    <col min="12805" max="12805" width="15.28515625" style="62" customWidth="1"/>
    <col min="12806" max="12806" width="13.42578125" style="62" customWidth="1"/>
    <col min="12807" max="13056" width="9" style="62"/>
    <col min="13057" max="13057" width="6.7109375" style="62" bestFit="1" customWidth="1"/>
    <col min="13058" max="13058" width="41.28515625" style="62" customWidth="1"/>
    <col min="13059" max="13059" width="6" style="62" bestFit="1" customWidth="1"/>
    <col min="13060" max="13060" width="3.7109375" style="62" customWidth="1"/>
    <col min="13061" max="13061" width="15.28515625" style="62" customWidth="1"/>
    <col min="13062" max="13062" width="13.42578125" style="62" customWidth="1"/>
    <col min="13063" max="13312" width="9" style="62"/>
    <col min="13313" max="13313" width="6.7109375" style="62" bestFit="1" customWidth="1"/>
    <col min="13314" max="13314" width="41.28515625" style="62" customWidth="1"/>
    <col min="13315" max="13315" width="6" style="62" bestFit="1" customWidth="1"/>
    <col min="13316" max="13316" width="3.7109375" style="62" customWidth="1"/>
    <col min="13317" max="13317" width="15.28515625" style="62" customWidth="1"/>
    <col min="13318" max="13318" width="13.42578125" style="62" customWidth="1"/>
    <col min="13319" max="13568" width="9" style="62"/>
    <col min="13569" max="13569" width="6.7109375" style="62" bestFit="1" customWidth="1"/>
    <col min="13570" max="13570" width="41.28515625" style="62" customWidth="1"/>
    <col min="13571" max="13571" width="6" style="62" bestFit="1" customWidth="1"/>
    <col min="13572" max="13572" width="3.7109375" style="62" customWidth="1"/>
    <col min="13573" max="13573" width="15.28515625" style="62" customWidth="1"/>
    <col min="13574" max="13574" width="13.42578125" style="62" customWidth="1"/>
    <col min="13575" max="13824" width="9" style="62"/>
    <col min="13825" max="13825" width="6.7109375" style="62" bestFit="1" customWidth="1"/>
    <col min="13826" max="13826" width="41.28515625" style="62" customWidth="1"/>
    <col min="13827" max="13827" width="6" style="62" bestFit="1" customWidth="1"/>
    <col min="13828" max="13828" width="3.7109375" style="62" customWidth="1"/>
    <col min="13829" max="13829" width="15.28515625" style="62" customWidth="1"/>
    <col min="13830" max="13830" width="13.42578125" style="62" customWidth="1"/>
    <col min="13831" max="14080" width="9" style="62"/>
    <col min="14081" max="14081" width="6.7109375" style="62" bestFit="1" customWidth="1"/>
    <col min="14082" max="14082" width="41.28515625" style="62" customWidth="1"/>
    <col min="14083" max="14083" width="6" style="62" bestFit="1" customWidth="1"/>
    <col min="14084" max="14084" width="3.7109375" style="62" customWidth="1"/>
    <col min="14085" max="14085" width="15.28515625" style="62" customWidth="1"/>
    <col min="14086" max="14086" width="13.42578125" style="62" customWidth="1"/>
    <col min="14087" max="14336" width="9" style="62"/>
    <col min="14337" max="14337" width="6.7109375" style="62" bestFit="1" customWidth="1"/>
    <col min="14338" max="14338" width="41.28515625" style="62" customWidth="1"/>
    <col min="14339" max="14339" width="6" style="62" bestFit="1" customWidth="1"/>
    <col min="14340" max="14340" width="3.7109375" style="62" customWidth="1"/>
    <col min="14341" max="14341" width="15.28515625" style="62" customWidth="1"/>
    <col min="14342" max="14342" width="13.42578125" style="62" customWidth="1"/>
    <col min="14343" max="14592" width="9" style="62"/>
    <col min="14593" max="14593" width="6.7109375" style="62" bestFit="1" customWidth="1"/>
    <col min="14594" max="14594" width="41.28515625" style="62" customWidth="1"/>
    <col min="14595" max="14595" width="6" style="62" bestFit="1" customWidth="1"/>
    <col min="14596" max="14596" width="3.7109375" style="62" customWidth="1"/>
    <col min="14597" max="14597" width="15.28515625" style="62" customWidth="1"/>
    <col min="14598" max="14598" width="13.42578125" style="62" customWidth="1"/>
    <col min="14599" max="14848" width="9" style="62"/>
    <col min="14849" max="14849" width="6.7109375" style="62" bestFit="1" customWidth="1"/>
    <col min="14850" max="14850" width="41.28515625" style="62" customWidth="1"/>
    <col min="14851" max="14851" width="6" style="62" bestFit="1" customWidth="1"/>
    <col min="14852" max="14852" width="3.7109375" style="62" customWidth="1"/>
    <col min="14853" max="14853" width="15.28515625" style="62" customWidth="1"/>
    <col min="14854" max="14854" width="13.42578125" style="62" customWidth="1"/>
    <col min="14855" max="15104" width="9" style="62"/>
    <col min="15105" max="15105" width="6.7109375" style="62" bestFit="1" customWidth="1"/>
    <col min="15106" max="15106" width="41.28515625" style="62" customWidth="1"/>
    <col min="15107" max="15107" width="6" style="62" bestFit="1" customWidth="1"/>
    <col min="15108" max="15108" width="3.7109375" style="62" customWidth="1"/>
    <col min="15109" max="15109" width="15.28515625" style="62" customWidth="1"/>
    <col min="15110" max="15110" width="13.42578125" style="62" customWidth="1"/>
    <col min="15111" max="15360" width="9" style="62"/>
    <col min="15361" max="15361" width="6.7109375" style="62" bestFit="1" customWidth="1"/>
    <col min="15362" max="15362" width="41.28515625" style="62" customWidth="1"/>
    <col min="15363" max="15363" width="6" style="62" bestFit="1" customWidth="1"/>
    <col min="15364" max="15364" width="3.7109375" style="62" customWidth="1"/>
    <col min="15365" max="15365" width="15.28515625" style="62" customWidth="1"/>
    <col min="15366" max="15366" width="13.42578125" style="62" customWidth="1"/>
    <col min="15367" max="15616" width="9" style="62"/>
    <col min="15617" max="15617" width="6.7109375" style="62" bestFit="1" customWidth="1"/>
    <col min="15618" max="15618" width="41.28515625" style="62" customWidth="1"/>
    <col min="15619" max="15619" width="6" style="62" bestFit="1" customWidth="1"/>
    <col min="15620" max="15620" width="3.7109375" style="62" customWidth="1"/>
    <col min="15621" max="15621" width="15.28515625" style="62" customWidth="1"/>
    <col min="15622" max="15622" width="13.42578125" style="62" customWidth="1"/>
    <col min="15623" max="15872" width="9" style="62"/>
    <col min="15873" max="15873" width="6.7109375" style="62" bestFit="1" customWidth="1"/>
    <col min="15874" max="15874" width="41.28515625" style="62" customWidth="1"/>
    <col min="15875" max="15875" width="6" style="62" bestFit="1" customWidth="1"/>
    <col min="15876" max="15876" width="3.7109375" style="62" customWidth="1"/>
    <col min="15877" max="15877" width="15.28515625" style="62" customWidth="1"/>
    <col min="15878" max="15878" width="13.42578125" style="62" customWidth="1"/>
    <col min="15879" max="16128" width="9" style="62"/>
    <col min="16129" max="16129" width="6.7109375" style="62" bestFit="1" customWidth="1"/>
    <col min="16130" max="16130" width="41.28515625" style="62" customWidth="1"/>
    <col min="16131" max="16131" width="6" style="62" bestFit="1" customWidth="1"/>
    <col min="16132" max="16132" width="3.7109375" style="62" customWidth="1"/>
    <col min="16133" max="16133" width="15.28515625" style="62" customWidth="1"/>
    <col min="16134" max="16134" width="13.42578125" style="62" customWidth="1"/>
    <col min="16135" max="16384" width="9" style="62"/>
  </cols>
  <sheetData>
    <row r="1" spans="1:6" x14ac:dyDescent="0.2">
      <c r="A1" s="14" t="s">
        <v>123</v>
      </c>
      <c r="B1" s="409" t="s">
        <v>635</v>
      </c>
      <c r="C1" s="410"/>
      <c r="D1" s="82"/>
      <c r="E1" s="61"/>
      <c r="F1" s="61"/>
    </row>
    <row r="2" spans="1:6" x14ac:dyDescent="0.2">
      <c r="A2" s="63"/>
      <c r="B2" s="64"/>
      <c r="C2" s="65"/>
      <c r="D2" s="64"/>
      <c r="E2" s="66"/>
      <c r="F2" s="66"/>
    </row>
    <row r="3" spans="1:6" x14ac:dyDescent="0.2">
      <c r="A3" s="67"/>
      <c r="B3" s="68" t="s">
        <v>125</v>
      </c>
      <c r="C3" s="69"/>
      <c r="D3" s="68"/>
      <c r="E3" s="70"/>
      <c r="F3" s="70"/>
    </row>
    <row r="4" spans="1:6" x14ac:dyDescent="0.2">
      <c r="A4" s="14" t="s">
        <v>127</v>
      </c>
      <c r="B4" s="72" t="s">
        <v>24</v>
      </c>
      <c r="C4" s="73"/>
      <c r="D4" s="64"/>
      <c r="E4" s="71"/>
      <c r="F4" s="71">
        <f>'RV-13_SD_V5'!F10</f>
        <v>0</v>
      </c>
    </row>
    <row r="5" spans="1:6" x14ac:dyDescent="0.2">
      <c r="A5" s="74"/>
      <c r="B5" s="496" t="s">
        <v>128</v>
      </c>
      <c r="C5" s="496"/>
      <c r="D5" s="496"/>
      <c r="E5" s="496"/>
      <c r="F5" s="411">
        <f>SUM(F4:F4)</f>
        <v>0</v>
      </c>
    </row>
    <row r="6" spans="1:6" x14ac:dyDescent="0.2">
      <c r="A6" s="75"/>
      <c r="B6" s="76"/>
      <c r="C6" s="76"/>
      <c r="D6" s="76"/>
      <c r="E6" s="76"/>
      <c r="F6" s="71"/>
    </row>
  </sheetData>
  <sheetProtection algorithmName="SHA-512" hashValue="hS6hdCPNj/ZEjeyIz0IhNifoXCwpBFUREcnopr4uKoNVqAMkmhtIyCsgfhwFMB0IJDF7pc/A3OYLUs7xL6oRtA==" saltValue="KJWuZXzh+cgOYQviapjBBQ==" spinCount="100000" sheet="1" formatCells="0" formatColumns="0" formatRows="0"/>
  <mergeCells count="1">
    <mergeCell ref="B5:E5"/>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
  <sheetViews>
    <sheetView showGridLines="0" topLeftCell="A19" zoomScaleNormal="100" zoomScaleSheetLayoutView="100" workbookViewId="0">
      <selection activeCell="E33" sqref="E33"/>
    </sheetView>
  </sheetViews>
  <sheetFormatPr defaultColWidth="9" defaultRowHeight="12.75" x14ac:dyDescent="0.2"/>
  <cols>
    <col min="1" max="1" width="5.7109375" style="77" customWidth="1"/>
    <col min="2" max="2" width="50.7109375" style="78" customWidth="1"/>
    <col min="3" max="3" width="7.7109375" style="79" customWidth="1"/>
    <col min="4" max="4" width="4.7109375" style="80" customWidth="1"/>
    <col min="5" max="5" width="11.7109375" style="81" customWidth="1"/>
    <col min="6" max="6" width="12.7109375" style="81" customWidth="1"/>
    <col min="7" max="249" width="9" style="62"/>
    <col min="250" max="250" width="6.7109375" style="62" bestFit="1" customWidth="1"/>
    <col min="251" max="251" width="41.28515625" style="62" customWidth="1"/>
    <col min="252" max="252" width="6" style="62" bestFit="1" customWidth="1"/>
    <col min="253" max="253" width="3.7109375" style="62" customWidth="1"/>
    <col min="254" max="254" width="15.28515625" style="62" customWidth="1"/>
    <col min="255" max="255" width="13.42578125" style="62" customWidth="1"/>
    <col min="256" max="505" width="9" style="62"/>
    <col min="506" max="506" width="6.7109375" style="62" bestFit="1" customWidth="1"/>
    <col min="507" max="507" width="41.28515625" style="62" customWidth="1"/>
    <col min="508" max="508" width="6" style="62" bestFit="1" customWidth="1"/>
    <col min="509" max="509" width="3.7109375" style="62" customWidth="1"/>
    <col min="510" max="510" width="15.28515625" style="62" customWidth="1"/>
    <col min="511" max="511" width="13.42578125" style="62" customWidth="1"/>
    <col min="512" max="761" width="9" style="62"/>
    <col min="762" max="762" width="6.7109375" style="62" bestFit="1" customWidth="1"/>
    <col min="763" max="763" width="41.28515625" style="62" customWidth="1"/>
    <col min="764" max="764" width="6" style="62" bestFit="1" customWidth="1"/>
    <col min="765" max="765" width="3.7109375" style="62" customWidth="1"/>
    <col min="766" max="766" width="15.28515625" style="62" customWidth="1"/>
    <col min="767" max="767" width="13.42578125" style="62" customWidth="1"/>
    <col min="768" max="1017" width="9" style="62"/>
    <col min="1018" max="1018" width="6.7109375" style="62" bestFit="1" customWidth="1"/>
    <col min="1019" max="1019" width="41.28515625" style="62" customWidth="1"/>
    <col min="1020" max="1020" width="6" style="62" bestFit="1" customWidth="1"/>
    <col min="1021" max="1021" width="3.7109375" style="62" customWidth="1"/>
    <col min="1022" max="1022" width="15.28515625" style="62" customWidth="1"/>
    <col min="1023" max="1023" width="13.42578125" style="62" customWidth="1"/>
    <col min="1024" max="1273" width="9" style="62"/>
    <col min="1274" max="1274" width="6.7109375" style="62" bestFit="1" customWidth="1"/>
    <col min="1275" max="1275" width="41.28515625" style="62" customWidth="1"/>
    <col min="1276" max="1276" width="6" style="62" bestFit="1" customWidth="1"/>
    <col min="1277" max="1277" width="3.7109375" style="62" customWidth="1"/>
    <col min="1278" max="1278" width="15.28515625" style="62" customWidth="1"/>
    <col min="1279" max="1279" width="13.42578125" style="62" customWidth="1"/>
    <col min="1280" max="1529" width="9" style="62"/>
    <col min="1530" max="1530" width="6.7109375" style="62" bestFit="1" customWidth="1"/>
    <col min="1531" max="1531" width="41.28515625" style="62" customWidth="1"/>
    <col min="1532" max="1532" width="6" style="62" bestFit="1" customWidth="1"/>
    <col min="1533" max="1533" width="3.7109375" style="62" customWidth="1"/>
    <col min="1534" max="1534" width="15.28515625" style="62" customWidth="1"/>
    <col min="1535" max="1535" width="13.42578125" style="62" customWidth="1"/>
    <col min="1536" max="1785" width="9" style="62"/>
    <col min="1786" max="1786" width="6.7109375" style="62" bestFit="1" customWidth="1"/>
    <col min="1787" max="1787" width="41.28515625" style="62" customWidth="1"/>
    <col min="1788" max="1788" width="6" style="62" bestFit="1" customWidth="1"/>
    <col min="1789" max="1789" width="3.7109375" style="62" customWidth="1"/>
    <col min="1790" max="1790" width="15.28515625" style="62" customWidth="1"/>
    <col min="1791" max="1791" width="13.42578125" style="62" customWidth="1"/>
    <col min="1792" max="2041" width="9" style="62"/>
    <col min="2042" max="2042" width="6.7109375" style="62" bestFit="1" customWidth="1"/>
    <col min="2043" max="2043" width="41.28515625" style="62" customWidth="1"/>
    <col min="2044" max="2044" width="6" style="62" bestFit="1" customWidth="1"/>
    <col min="2045" max="2045" width="3.7109375" style="62" customWidth="1"/>
    <col min="2046" max="2046" width="15.28515625" style="62" customWidth="1"/>
    <col min="2047" max="2047" width="13.42578125" style="62" customWidth="1"/>
    <col min="2048" max="2297" width="9" style="62"/>
    <col min="2298" max="2298" width="6.7109375" style="62" bestFit="1" customWidth="1"/>
    <col min="2299" max="2299" width="41.28515625" style="62" customWidth="1"/>
    <col min="2300" max="2300" width="6" style="62" bestFit="1" customWidth="1"/>
    <col min="2301" max="2301" width="3.7109375" style="62" customWidth="1"/>
    <col min="2302" max="2302" width="15.28515625" style="62" customWidth="1"/>
    <col min="2303" max="2303" width="13.42578125" style="62" customWidth="1"/>
    <col min="2304" max="2553" width="9" style="62"/>
    <col min="2554" max="2554" width="6.7109375" style="62" bestFit="1" customWidth="1"/>
    <col min="2555" max="2555" width="41.28515625" style="62" customWidth="1"/>
    <col min="2556" max="2556" width="6" style="62" bestFit="1" customWidth="1"/>
    <col min="2557" max="2557" width="3.7109375" style="62" customWidth="1"/>
    <col min="2558" max="2558" width="15.28515625" style="62" customWidth="1"/>
    <col min="2559" max="2559" width="13.42578125" style="62" customWidth="1"/>
    <col min="2560" max="2809" width="9" style="62"/>
    <col min="2810" max="2810" width="6.7109375" style="62" bestFit="1" customWidth="1"/>
    <col min="2811" max="2811" width="41.28515625" style="62" customWidth="1"/>
    <col min="2812" max="2812" width="6" style="62" bestFit="1" customWidth="1"/>
    <col min="2813" max="2813" width="3.7109375" style="62" customWidth="1"/>
    <col min="2814" max="2814" width="15.28515625" style="62" customWidth="1"/>
    <col min="2815" max="2815" width="13.42578125" style="62" customWidth="1"/>
    <col min="2816" max="3065" width="9" style="62"/>
    <col min="3066" max="3066" width="6.7109375" style="62" bestFit="1" customWidth="1"/>
    <col min="3067" max="3067" width="41.28515625" style="62" customWidth="1"/>
    <col min="3068" max="3068" width="6" style="62" bestFit="1" customWidth="1"/>
    <col min="3069" max="3069" width="3.7109375" style="62" customWidth="1"/>
    <col min="3070" max="3070" width="15.28515625" style="62" customWidth="1"/>
    <col min="3071" max="3071" width="13.42578125" style="62" customWidth="1"/>
    <col min="3072" max="3321" width="9" style="62"/>
    <col min="3322" max="3322" width="6.7109375" style="62" bestFit="1" customWidth="1"/>
    <col min="3323" max="3323" width="41.28515625" style="62" customWidth="1"/>
    <col min="3324" max="3324" width="6" style="62" bestFit="1" customWidth="1"/>
    <col min="3325" max="3325" width="3.7109375" style="62" customWidth="1"/>
    <col min="3326" max="3326" width="15.28515625" style="62" customWidth="1"/>
    <col min="3327" max="3327" width="13.42578125" style="62" customWidth="1"/>
    <col min="3328" max="3577" width="9" style="62"/>
    <col min="3578" max="3578" width="6.7109375" style="62" bestFit="1" customWidth="1"/>
    <col min="3579" max="3579" width="41.28515625" style="62" customWidth="1"/>
    <col min="3580" max="3580" width="6" style="62" bestFit="1" customWidth="1"/>
    <col min="3581" max="3581" width="3.7109375" style="62" customWidth="1"/>
    <col min="3582" max="3582" width="15.28515625" style="62" customWidth="1"/>
    <col min="3583" max="3583" width="13.42578125" style="62" customWidth="1"/>
    <col min="3584" max="3833" width="9" style="62"/>
    <col min="3834" max="3834" width="6.7109375" style="62" bestFit="1" customWidth="1"/>
    <col min="3835" max="3835" width="41.28515625" style="62" customWidth="1"/>
    <col min="3836" max="3836" width="6" style="62" bestFit="1" customWidth="1"/>
    <col min="3837" max="3837" width="3.7109375" style="62" customWidth="1"/>
    <col min="3838" max="3838" width="15.28515625" style="62" customWidth="1"/>
    <col min="3839" max="3839" width="13.42578125" style="62" customWidth="1"/>
    <col min="3840" max="4089" width="9" style="62"/>
    <col min="4090" max="4090" width="6.7109375" style="62" bestFit="1" customWidth="1"/>
    <col min="4091" max="4091" width="41.28515625" style="62" customWidth="1"/>
    <col min="4092" max="4092" width="6" style="62" bestFit="1" customWidth="1"/>
    <col min="4093" max="4093" width="3.7109375" style="62" customWidth="1"/>
    <col min="4094" max="4094" width="15.28515625" style="62" customWidth="1"/>
    <col min="4095" max="4095" width="13.42578125" style="62" customWidth="1"/>
    <col min="4096" max="4345" width="9" style="62"/>
    <col min="4346" max="4346" width="6.7109375" style="62" bestFit="1" customWidth="1"/>
    <col min="4347" max="4347" width="41.28515625" style="62" customWidth="1"/>
    <col min="4348" max="4348" width="6" style="62" bestFit="1" customWidth="1"/>
    <col min="4349" max="4349" width="3.7109375" style="62" customWidth="1"/>
    <col min="4350" max="4350" width="15.28515625" style="62" customWidth="1"/>
    <col min="4351" max="4351" width="13.42578125" style="62" customWidth="1"/>
    <col min="4352" max="4601" width="9" style="62"/>
    <col min="4602" max="4602" width="6.7109375" style="62" bestFit="1" customWidth="1"/>
    <col min="4603" max="4603" width="41.28515625" style="62" customWidth="1"/>
    <col min="4604" max="4604" width="6" style="62" bestFit="1" customWidth="1"/>
    <col min="4605" max="4605" width="3.7109375" style="62" customWidth="1"/>
    <col min="4606" max="4606" width="15.28515625" style="62" customWidth="1"/>
    <col min="4607" max="4607" width="13.42578125" style="62" customWidth="1"/>
    <col min="4608" max="4857" width="9" style="62"/>
    <col min="4858" max="4858" width="6.7109375" style="62" bestFit="1" customWidth="1"/>
    <col min="4859" max="4859" width="41.28515625" style="62" customWidth="1"/>
    <col min="4860" max="4860" width="6" style="62" bestFit="1" customWidth="1"/>
    <col min="4861" max="4861" width="3.7109375" style="62" customWidth="1"/>
    <col min="4862" max="4862" width="15.28515625" style="62" customWidth="1"/>
    <col min="4863" max="4863" width="13.42578125" style="62" customWidth="1"/>
    <col min="4864" max="5113" width="9" style="62"/>
    <col min="5114" max="5114" width="6.7109375" style="62" bestFit="1" customWidth="1"/>
    <col min="5115" max="5115" width="41.28515625" style="62" customWidth="1"/>
    <col min="5116" max="5116" width="6" style="62" bestFit="1" customWidth="1"/>
    <col min="5117" max="5117" width="3.7109375" style="62" customWidth="1"/>
    <col min="5118" max="5118" width="15.28515625" style="62" customWidth="1"/>
    <col min="5119" max="5119" width="13.42578125" style="62" customWidth="1"/>
    <col min="5120" max="5369" width="9" style="62"/>
    <col min="5370" max="5370" width="6.7109375" style="62" bestFit="1" customWidth="1"/>
    <col min="5371" max="5371" width="41.28515625" style="62" customWidth="1"/>
    <col min="5372" max="5372" width="6" style="62" bestFit="1" customWidth="1"/>
    <col min="5373" max="5373" width="3.7109375" style="62" customWidth="1"/>
    <col min="5374" max="5374" width="15.28515625" style="62" customWidth="1"/>
    <col min="5375" max="5375" width="13.42578125" style="62" customWidth="1"/>
    <col min="5376" max="5625" width="9" style="62"/>
    <col min="5626" max="5626" width="6.7109375" style="62" bestFit="1" customWidth="1"/>
    <col min="5627" max="5627" width="41.28515625" style="62" customWidth="1"/>
    <col min="5628" max="5628" width="6" style="62" bestFit="1" customWidth="1"/>
    <col min="5629" max="5629" width="3.7109375" style="62" customWidth="1"/>
    <col min="5630" max="5630" width="15.28515625" style="62" customWidth="1"/>
    <col min="5631" max="5631" width="13.42578125" style="62" customWidth="1"/>
    <col min="5632" max="5881" width="9" style="62"/>
    <col min="5882" max="5882" width="6.7109375" style="62" bestFit="1" customWidth="1"/>
    <col min="5883" max="5883" width="41.28515625" style="62" customWidth="1"/>
    <col min="5884" max="5884" width="6" style="62" bestFit="1" customWidth="1"/>
    <col min="5885" max="5885" width="3.7109375" style="62" customWidth="1"/>
    <col min="5886" max="5886" width="15.28515625" style="62" customWidth="1"/>
    <col min="5887" max="5887" width="13.42578125" style="62" customWidth="1"/>
    <col min="5888" max="6137" width="9" style="62"/>
    <col min="6138" max="6138" width="6.7109375" style="62" bestFit="1" customWidth="1"/>
    <col min="6139" max="6139" width="41.28515625" style="62" customWidth="1"/>
    <col min="6140" max="6140" width="6" style="62" bestFit="1" customWidth="1"/>
    <col min="6141" max="6141" width="3.7109375" style="62" customWidth="1"/>
    <col min="6142" max="6142" width="15.28515625" style="62" customWidth="1"/>
    <col min="6143" max="6143" width="13.42578125" style="62" customWidth="1"/>
    <col min="6144" max="6393" width="9" style="62"/>
    <col min="6394" max="6394" width="6.7109375" style="62" bestFit="1" customWidth="1"/>
    <col min="6395" max="6395" width="41.28515625" style="62" customWidth="1"/>
    <col min="6396" max="6396" width="6" style="62" bestFit="1" customWidth="1"/>
    <col min="6397" max="6397" width="3.7109375" style="62" customWidth="1"/>
    <col min="6398" max="6398" width="15.28515625" style="62" customWidth="1"/>
    <col min="6399" max="6399" width="13.42578125" style="62" customWidth="1"/>
    <col min="6400" max="6649" width="9" style="62"/>
    <col min="6650" max="6650" width="6.7109375" style="62" bestFit="1" customWidth="1"/>
    <col min="6651" max="6651" width="41.28515625" style="62" customWidth="1"/>
    <col min="6652" max="6652" width="6" style="62" bestFit="1" customWidth="1"/>
    <col min="6653" max="6653" width="3.7109375" style="62" customWidth="1"/>
    <col min="6654" max="6654" width="15.28515625" style="62" customWidth="1"/>
    <col min="6655" max="6655" width="13.42578125" style="62" customWidth="1"/>
    <col min="6656" max="6905" width="9" style="62"/>
    <col min="6906" max="6906" width="6.7109375" style="62" bestFit="1" customWidth="1"/>
    <col min="6907" max="6907" width="41.28515625" style="62" customWidth="1"/>
    <col min="6908" max="6908" width="6" style="62" bestFit="1" customWidth="1"/>
    <col min="6909" max="6909" width="3.7109375" style="62" customWidth="1"/>
    <col min="6910" max="6910" width="15.28515625" style="62" customWidth="1"/>
    <col min="6911" max="6911" width="13.42578125" style="62" customWidth="1"/>
    <col min="6912" max="7161" width="9" style="62"/>
    <col min="7162" max="7162" width="6.7109375" style="62" bestFit="1" customWidth="1"/>
    <col min="7163" max="7163" width="41.28515625" style="62" customWidth="1"/>
    <col min="7164" max="7164" width="6" style="62" bestFit="1" customWidth="1"/>
    <col min="7165" max="7165" width="3.7109375" style="62" customWidth="1"/>
    <col min="7166" max="7166" width="15.28515625" style="62" customWidth="1"/>
    <col min="7167" max="7167" width="13.42578125" style="62" customWidth="1"/>
    <col min="7168" max="7417" width="9" style="62"/>
    <col min="7418" max="7418" width="6.7109375" style="62" bestFit="1" customWidth="1"/>
    <col min="7419" max="7419" width="41.28515625" style="62" customWidth="1"/>
    <col min="7420" max="7420" width="6" style="62" bestFit="1" customWidth="1"/>
    <col min="7421" max="7421" width="3.7109375" style="62" customWidth="1"/>
    <col min="7422" max="7422" width="15.28515625" style="62" customWidth="1"/>
    <col min="7423" max="7423" width="13.42578125" style="62" customWidth="1"/>
    <col min="7424" max="7673" width="9" style="62"/>
    <col min="7674" max="7674" width="6.7109375" style="62" bestFit="1" customWidth="1"/>
    <col min="7675" max="7675" width="41.28515625" style="62" customWidth="1"/>
    <col min="7676" max="7676" width="6" style="62" bestFit="1" customWidth="1"/>
    <col min="7677" max="7677" width="3.7109375" style="62" customWidth="1"/>
    <col min="7678" max="7678" width="15.28515625" style="62" customWidth="1"/>
    <col min="7679" max="7679" width="13.42578125" style="62" customWidth="1"/>
    <col min="7680" max="7929" width="9" style="62"/>
    <col min="7930" max="7930" width="6.7109375" style="62" bestFit="1" customWidth="1"/>
    <col min="7931" max="7931" width="41.28515625" style="62" customWidth="1"/>
    <col min="7932" max="7932" width="6" style="62" bestFit="1" customWidth="1"/>
    <col min="7933" max="7933" width="3.7109375" style="62" customWidth="1"/>
    <col min="7934" max="7934" width="15.28515625" style="62" customWidth="1"/>
    <col min="7935" max="7935" width="13.42578125" style="62" customWidth="1"/>
    <col min="7936" max="8185" width="9" style="62"/>
    <col min="8186" max="8186" width="6.7109375" style="62" bestFit="1" customWidth="1"/>
    <col min="8187" max="8187" width="41.28515625" style="62" customWidth="1"/>
    <col min="8188" max="8188" width="6" style="62" bestFit="1" customWidth="1"/>
    <col min="8189" max="8189" width="3.7109375" style="62" customWidth="1"/>
    <col min="8190" max="8190" width="15.28515625" style="62" customWidth="1"/>
    <col min="8191" max="8191" width="13.42578125" style="62" customWidth="1"/>
    <col min="8192" max="8441" width="9" style="62"/>
    <col min="8442" max="8442" width="6.7109375" style="62" bestFit="1" customWidth="1"/>
    <col min="8443" max="8443" width="41.28515625" style="62" customWidth="1"/>
    <col min="8444" max="8444" width="6" style="62" bestFit="1" customWidth="1"/>
    <col min="8445" max="8445" width="3.7109375" style="62" customWidth="1"/>
    <col min="8446" max="8446" width="15.28515625" style="62" customWidth="1"/>
    <col min="8447" max="8447" width="13.42578125" style="62" customWidth="1"/>
    <col min="8448" max="8697" width="9" style="62"/>
    <col min="8698" max="8698" width="6.7109375" style="62" bestFit="1" customWidth="1"/>
    <col min="8699" max="8699" width="41.28515625" style="62" customWidth="1"/>
    <col min="8700" max="8700" width="6" style="62" bestFit="1" customWidth="1"/>
    <col min="8701" max="8701" width="3.7109375" style="62" customWidth="1"/>
    <col min="8702" max="8702" width="15.28515625" style="62" customWidth="1"/>
    <col min="8703" max="8703" width="13.42578125" style="62" customWidth="1"/>
    <col min="8704" max="8953" width="9" style="62"/>
    <col min="8954" max="8954" width="6.7109375" style="62" bestFit="1" customWidth="1"/>
    <col min="8955" max="8955" width="41.28515625" style="62" customWidth="1"/>
    <col min="8956" max="8956" width="6" style="62" bestFit="1" customWidth="1"/>
    <col min="8957" max="8957" width="3.7109375" style="62" customWidth="1"/>
    <col min="8958" max="8958" width="15.28515625" style="62" customWidth="1"/>
    <col min="8959" max="8959" width="13.42578125" style="62" customWidth="1"/>
    <col min="8960" max="9209" width="9" style="62"/>
    <col min="9210" max="9210" width="6.7109375" style="62" bestFit="1" customWidth="1"/>
    <col min="9211" max="9211" width="41.28515625" style="62" customWidth="1"/>
    <col min="9212" max="9212" width="6" style="62" bestFit="1" customWidth="1"/>
    <col min="9213" max="9213" width="3.7109375" style="62" customWidth="1"/>
    <col min="9214" max="9214" width="15.28515625" style="62" customWidth="1"/>
    <col min="9215" max="9215" width="13.42578125" style="62" customWidth="1"/>
    <col min="9216" max="9465" width="9" style="62"/>
    <col min="9466" max="9466" width="6.7109375" style="62" bestFit="1" customWidth="1"/>
    <col min="9467" max="9467" width="41.28515625" style="62" customWidth="1"/>
    <col min="9468" max="9468" width="6" style="62" bestFit="1" customWidth="1"/>
    <col min="9469" max="9469" width="3.7109375" style="62" customWidth="1"/>
    <col min="9470" max="9470" width="15.28515625" style="62" customWidth="1"/>
    <col min="9471" max="9471" width="13.42578125" style="62" customWidth="1"/>
    <col min="9472" max="9721" width="9" style="62"/>
    <col min="9722" max="9722" width="6.7109375" style="62" bestFit="1" customWidth="1"/>
    <col min="9723" max="9723" width="41.28515625" style="62" customWidth="1"/>
    <col min="9724" max="9724" width="6" style="62" bestFit="1" customWidth="1"/>
    <col min="9725" max="9725" width="3.7109375" style="62" customWidth="1"/>
    <col min="9726" max="9726" width="15.28515625" style="62" customWidth="1"/>
    <col min="9727" max="9727" width="13.42578125" style="62" customWidth="1"/>
    <col min="9728" max="9977" width="9" style="62"/>
    <col min="9978" max="9978" width="6.7109375" style="62" bestFit="1" customWidth="1"/>
    <col min="9979" max="9979" width="41.28515625" style="62" customWidth="1"/>
    <col min="9980" max="9980" width="6" style="62" bestFit="1" customWidth="1"/>
    <col min="9981" max="9981" width="3.7109375" style="62" customWidth="1"/>
    <col min="9982" max="9982" width="15.28515625" style="62" customWidth="1"/>
    <col min="9983" max="9983" width="13.42578125" style="62" customWidth="1"/>
    <col min="9984" max="10233" width="9" style="62"/>
    <col min="10234" max="10234" width="6.7109375" style="62" bestFit="1" customWidth="1"/>
    <col min="10235" max="10235" width="41.28515625" style="62" customWidth="1"/>
    <col min="10236" max="10236" width="6" style="62" bestFit="1" customWidth="1"/>
    <col min="10237" max="10237" width="3.7109375" style="62" customWidth="1"/>
    <col min="10238" max="10238" width="15.28515625" style="62" customWidth="1"/>
    <col min="10239" max="10239" width="13.42578125" style="62" customWidth="1"/>
    <col min="10240" max="10489" width="9" style="62"/>
    <col min="10490" max="10490" width="6.7109375" style="62" bestFit="1" customWidth="1"/>
    <col min="10491" max="10491" width="41.28515625" style="62" customWidth="1"/>
    <col min="10492" max="10492" width="6" style="62" bestFit="1" customWidth="1"/>
    <col min="10493" max="10493" width="3.7109375" style="62" customWidth="1"/>
    <col min="10494" max="10494" width="15.28515625" style="62" customWidth="1"/>
    <col min="10495" max="10495" width="13.42578125" style="62" customWidth="1"/>
    <col min="10496" max="10745" width="9" style="62"/>
    <col min="10746" max="10746" width="6.7109375" style="62" bestFit="1" customWidth="1"/>
    <col min="10747" max="10747" width="41.28515625" style="62" customWidth="1"/>
    <col min="10748" max="10748" width="6" style="62" bestFit="1" customWidth="1"/>
    <col min="10749" max="10749" width="3.7109375" style="62" customWidth="1"/>
    <col min="10750" max="10750" width="15.28515625" style="62" customWidth="1"/>
    <col min="10751" max="10751" width="13.42578125" style="62" customWidth="1"/>
    <col min="10752" max="11001" width="9" style="62"/>
    <col min="11002" max="11002" width="6.7109375" style="62" bestFit="1" customWidth="1"/>
    <col min="11003" max="11003" width="41.28515625" style="62" customWidth="1"/>
    <col min="11004" max="11004" width="6" style="62" bestFit="1" customWidth="1"/>
    <col min="11005" max="11005" width="3.7109375" style="62" customWidth="1"/>
    <col min="11006" max="11006" width="15.28515625" style="62" customWidth="1"/>
    <col min="11007" max="11007" width="13.42578125" style="62" customWidth="1"/>
    <col min="11008" max="11257" width="9" style="62"/>
    <col min="11258" max="11258" width="6.7109375" style="62" bestFit="1" customWidth="1"/>
    <col min="11259" max="11259" width="41.28515625" style="62" customWidth="1"/>
    <col min="11260" max="11260" width="6" style="62" bestFit="1" customWidth="1"/>
    <col min="11261" max="11261" width="3.7109375" style="62" customWidth="1"/>
    <col min="11262" max="11262" width="15.28515625" style="62" customWidth="1"/>
    <col min="11263" max="11263" width="13.42578125" style="62" customWidth="1"/>
    <col min="11264" max="11513" width="9" style="62"/>
    <col min="11514" max="11514" width="6.7109375" style="62" bestFit="1" customWidth="1"/>
    <col min="11515" max="11515" width="41.28515625" style="62" customWidth="1"/>
    <col min="11516" max="11516" width="6" style="62" bestFit="1" customWidth="1"/>
    <col min="11517" max="11517" width="3.7109375" style="62" customWidth="1"/>
    <col min="11518" max="11518" width="15.28515625" style="62" customWidth="1"/>
    <col min="11519" max="11519" width="13.42578125" style="62" customWidth="1"/>
    <col min="11520" max="11769" width="9" style="62"/>
    <col min="11770" max="11770" width="6.7109375" style="62" bestFit="1" customWidth="1"/>
    <col min="11771" max="11771" width="41.28515625" style="62" customWidth="1"/>
    <col min="11772" max="11772" width="6" style="62" bestFit="1" customWidth="1"/>
    <col min="11773" max="11773" width="3.7109375" style="62" customWidth="1"/>
    <col min="11774" max="11774" width="15.28515625" style="62" customWidth="1"/>
    <col min="11775" max="11775" width="13.42578125" style="62" customWidth="1"/>
    <col min="11776" max="12025" width="9" style="62"/>
    <col min="12026" max="12026" width="6.7109375" style="62" bestFit="1" customWidth="1"/>
    <col min="12027" max="12027" width="41.28515625" style="62" customWidth="1"/>
    <col min="12028" max="12028" width="6" style="62" bestFit="1" customWidth="1"/>
    <col min="12029" max="12029" width="3.7109375" style="62" customWidth="1"/>
    <col min="12030" max="12030" width="15.28515625" style="62" customWidth="1"/>
    <col min="12031" max="12031" width="13.42578125" style="62" customWidth="1"/>
    <col min="12032" max="12281" width="9" style="62"/>
    <col min="12282" max="12282" width="6.7109375" style="62" bestFit="1" customWidth="1"/>
    <col min="12283" max="12283" width="41.28515625" style="62" customWidth="1"/>
    <col min="12284" max="12284" width="6" style="62" bestFit="1" customWidth="1"/>
    <col min="12285" max="12285" width="3.7109375" style="62" customWidth="1"/>
    <col min="12286" max="12286" width="15.28515625" style="62" customWidth="1"/>
    <col min="12287" max="12287" width="13.42578125" style="62" customWidth="1"/>
    <col min="12288" max="12537" width="9" style="62"/>
    <col min="12538" max="12538" width="6.7109375" style="62" bestFit="1" customWidth="1"/>
    <col min="12539" max="12539" width="41.28515625" style="62" customWidth="1"/>
    <col min="12540" max="12540" width="6" style="62" bestFit="1" customWidth="1"/>
    <col min="12541" max="12541" width="3.7109375" style="62" customWidth="1"/>
    <col min="12542" max="12542" width="15.28515625" style="62" customWidth="1"/>
    <col min="12543" max="12543" width="13.42578125" style="62" customWidth="1"/>
    <col min="12544" max="12793" width="9" style="62"/>
    <col min="12794" max="12794" width="6.7109375" style="62" bestFit="1" customWidth="1"/>
    <col min="12795" max="12795" width="41.28515625" style="62" customWidth="1"/>
    <col min="12796" max="12796" width="6" style="62" bestFit="1" customWidth="1"/>
    <col min="12797" max="12797" width="3.7109375" style="62" customWidth="1"/>
    <col min="12798" max="12798" width="15.28515625" style="62" customWidth="1"/>
    <col min="12799" max="12799" width="13.42578125" style="62" customWidth="1"/>
    <col min="12800" max="13049" width="9" style="62"/>
    <col min="13050" max="13050" width="6.7109375" style="62" bestFit="1" customWidth="1"/>
    <col min="13051" max="13051" width="41.28515625" style="62" customWidth="1"/>
    <col min="13052" max="13052" width="6" style="62" bestFit="1" customWidth="1"/>
    <col min="13053" max="13053" width="3.7109375" style="62" customWidth="1"/>
    <col min="13054" max="13054" width="15.28515625" style="62" customWidth="1"/>
    <col min="13055" max="13055" width="13.42578125" style="62" customWidth="1"/>
    <col min="13056" max="13305" width="9" style="62"/>
    <col min="13306" max="13306" width="6.7109375" style="62" bestFit="1" customWidth="1"/>
    <col min="13307" max="13307" width="41.28515625" style="62" customWidth="1"/>
    <col min="13308" max="13308" width="6" style="62" bestFit="1" customWidth="1"/>
    <col min="13309" max="13309" width="3.7109375" style="62" customWidth="1"/>
    <col min="13310" max="13310" width="15.28515625" style="62" customWidth="1"/>
    <col min="13311" max="13311" width="13.42578125" style="62" customWidth="1"/>
    <col min="13312" max="13561" width="9" style="62"/>
    <col min="13562" max="13562" width="6.7109375" style="62" bestFit="1" customWidth="1"/>
    <col min="13563" max="13563" width="41.28515625" style="62" customWidth="1"/>
    <col min="13564" max="13564" width="6" style="62" bestFit="1" customWidth="1"/>
    <col min="13565" max="13565" width="3.7109375" style="62" customWidth="1"/>
    <col min="13566" max="13566" width="15.28515625" style="62" customWidth="1"/>
    <col min="13567" max="13567" width="13.42578125" style="62" customWidth="1"/>
    <col min="13568" max="13817" width="9" style="62"/>
    <col min="13818" max="13818" width="6.7109375" style="62" bestFit="1" customWidth="1"/>
    <col min="13819" max="13819" width="41.28515625" style="62" customWidth="1"/>
    <col min="13820" max="13820" width="6" style="62" bestFit="1" customWidth="1"/>
    <col min="13821" max="13821" width="3.7109375" style="62" customWidth="1"/>
    <col min="13822" max="13822" width="15.28515625" style="62" customWidth="1"/>
    <col min="13823" max="13823" width="13.42578125" style="62" customWidth="1"/>
    <col min="13824" max="14073" width="9" style="62"/>
    <col min="14074" max="14074" width="6.7109375" style="62" bestFit="1" customWidth="1"/>
    <col min="14075" max="14075" width="41.28515625" style="62" customWidth="1"/>
    <col min="14076" max="14076" width="6" style="62" bestFit="1" customWidth="1"/>
    <col min="14077" max="14077" width="3.7109375" style="62" customWidth="1"/>
    <col min="14078" max="14078" width="15.28515625" style="62" customWidth="1"/>
    <col min="14079" max="14079" width="13.42578125" style="62" customWidth="1"/>
    <col min="14080" max="14329" width="9" style="62"/>
    <col min="14330" max="14330" width="6.7109375" style="62" bestFit="1" customWidth="1"/>
    <col min="14331" max="14331" width="41.28515625" style="62" customWidth="1"/>
    <col min="14332" max="14332" width="6" style="62" bestFit="1" customWidth="1"/>
    <col min="14333" max="14333" width="3.7109375" style="62" customWidth="1"/>
    <col min="14334" max="14334" width="15.28515625" style="62" customWidth="1"/>
    <col min="14335" max="14335" width="13.42578125" style="62" customWidth="1"/>
    <col min="14336" max="14585" width="9" style="62"/>
    <col min="14586" max="14586" width="6.7109375" style="62" bestFit="1" customWidth="1"/>
    <col min="14587" max="14587" width="41.28515625" style="62" customWidth="1"/>
    <col min="14588" max="14588" width="6" style="62" bestFit="1" customWidth="1"/>
    <col min="14589" max="14589" width="3.7109375" style="62" customWidth="1"/>
    <col min="14590" max="14590" width="15.28515625" style="62" customWidth="1"/>
    <col min="14591" max="14591" width="13.42578125" style="62" customWidth="1"/>
    <col min="14592" max="14841" width="9" style="62"/>
    <col min="14842" max="14842" width="6.7109375" style="62" bestFit="1" customWidth="1"/>
    <col min="14843" max="14843" width="41.28515625" style="62" customWidth="1"/>
    <col min="14844" max="14844" width="6" style="62" bestFit="1" customWidth="1"/>
    <col min="14845" max="14845" width="3.7109375" style="62" customWidth="1"/>
    <col min="14846" max="14846" width="15.28515625" style="62" customWidth="1"/>
    <col min="14847" max="14847" width="13.42578125" style="62" customWidth="1"/>
    <col min="14848" max="15097" width="9" style="62"/>
    <col min="15098" max="15098" width="6.7109375" style="62" bestFit="1" customWidth="1"/>
    <col min="15099" max="15099" width="41.28515625" style="62" customWidth="1"/>
    <col min="15100" max="15100" width="6" style="62" bestFit="1" customWidth="1"/>
    <col min="15101" max="15101" width="3.7109375" style="62" customWidth="1"/>
    <col min="15102" max="15102" width="15.28515625" style="62" customWidth="1"/>
    <col min="15103" max="15103" width="13.42578125" style="62" customWidth="1"/>
    <col min="15104" max="15353" width="9" style="62"/>
    <col min="15354" max="15354" width="6.7109375" style="62" bestFit="1" customWidth="1"/>
    <col min="15355" max="15355" width="41.28515625" style="62" customWidth="1"/>
    <col min="15356" max="15356" width="6" style="62" bestFit="1" customWidth="1"/>
    <col min="15357" max="15357" width="3.7109375" style="62" customWidth="1"/>
    <col min="15358" max="15358" width="15.28515625" style="62" customWidth="1"/>
    <col min="15359" max="15359" width="13.42578125" style="62" customWidth="1"/>
    <col min="15360" max="15609" width="9" style="62"/>
    <col min="15610" max="15610" width="6.7109375" style="62" bestFit="1" customWidth="1"/>
    <col min="15611" max="15611" width="41.28515625" style="62" customWidth="1"/>
    <col min="15612" max="15612" width="6" style="62" bestFit="1" customWidth="1"/>
    <col min="15613" max="15613" width="3.7109375" style="62" customWidth="1"/>
    <col min="15614" max="15614" width="15.28515625" style="62" customWidth="1"/>
    <col min="15615" max="15615" width="13.42578125" style="62" customWidth="1"/>
    <col min="15616" max="15865" width="9" style="62"/>
    <col min="15866" max="15866" width="6.7109375" style="62" bestFit="1" customWidth="1"/>
    <col min="15867" max="15867" width="41.28515625" style="62" customWidth="1"/>
    <col min="15868" max="15868" width="6" style="62" bestFit="1" customWidth="1"/>
    <col min="15869" max="15869" width="3.7109375" style="62" customWidth="1"/>
    <col min="15870" max="15870" width="15.28515625" style="62" customWidth="1"/>
    <col min="15871" max="15871" width="13.42578125" style="62" customWidth="1"/>
    <col min="15872" max="16121" width="9" style="62"/>
    <col min="16122" max="16122" width="6.7109375" style="62" bestFit="1" customWidth="1"/>
    <col min="16123" max="16123" width="41.28515625" style="62" customWidth="1"/>
    <col min="16124" max="16124" width="6" style="62" bestFit="1" customWidth="1"/>
    <col min="16125" max="16125" width="3.7109375" style="62" customWidth="1"/>
    <col min="16126" max="16126" width="15.28515625" style="62" customWidth="1"/>
    <col min="16127" max="16127" width="13.42578125" style="62" customWidth="1"/>
    <col min="16128" max="16384" width="9" style="62"/>
  </cols>
  <sheetData>
    <row r="1" spans="1:6" x14ac:dyDescent="0.2">
      <c r="A1" s="14" t="s">
        <v>123</v>
      </c>
      <c r="B1" s="82" t="s">
        <v>124</v>
      </c>
      <c r="C1" s="60"/>
      <c r="D1" s="82"/>
      <c r="E1" s="61"/>
      <c r="F1" s="61"/>
    </row>
    <row r="2" spans="1:6" x14ac:dyDescent="0.2">
      <c r="A2" s="63" t="s">
        <v>127</v>
      </c>
      <c r="B2" s="64" t="s">
        <v>24</v>
      </c>
      <c r="C2" s="65"/>
      <c r="D2" s="64"/>
      <c r="E2" s="66"/>
      <c r="F2" s="66"/>
    </row>
    <row r="3" spans="1:6" x14ac:dyDescent="0.2">
      <c r="A3" s="63"/>
      <c r="B3" s="64"/>
      <c r="C3" s="65"/>
      <c r="D3" s="64"/>
      <c r="E3" s="66"/>
      <c r="F3" s="66"/>
    </row>
    <row r="4" spans="1:6" x14ac:dyDescent="0.2">
      <c r="A4" s="67"/>
      <c r="B4" s="68" t="s">
        <v>129</v>
      </c>
      <c r="C4" s="69"/>
      <c r="D4" s="68"/>
      <c r="E4" s="70"/>
      <c r="F4" s="70"/>
    </row>
    <row r="5" spans="1:6" x14ac:dyDescent="0.2">
      <c r="A5" s="14" t="s">
        <v>130</v>
      </c>
      <c r="B5" s="498" t="s">
        <v>131</v>
      </c>
      <c r="C5" s="498"/>
      <c r="D5" s="498"/>
      <c r="E5" s="498"/>
      <c r="F5" s="71">
        <f>F85</f>
        <v>0</v>
      </c>
    </row>
    <row r="6" spans="1:6" x14ac:dyDescent="0.2">
      <c r="A6" s="14" t="s">
        <v>132</v>
      </c>
      <c r="B6" s="498" t="s">
        <v>133</v>
      </c>
      <c r="C6" s="498"/>
      <c r="D6" s="498"/>
      <c r="E6" s="498"/>
      <c r="F6" s="71">
        <f>F179</f>
        <v>0</v>
      </c>
    </row>
    <row r="7" spans="1:6" x14ac:dyDescent="0.2">
      <c r="A7" s="14" t="s">
        <v>134</v>
      </c>
      <c r="B7" s="498" t="s">
        <v>135</v>
      </c>
      <c r="C7" s="498"/>
      <c r="D7" s="498"/>
      <c r="E7" s="498"/>
      <c r="F7" s="71">
        <f>F255</f>
        <v>0</v>
      </c>
    </row>
    <row r="8" spans="1:6" x14ac:dyDescent="0.2">
      <c r="A8" s="14" t="s">
        <v>136</v>
      </c>
      <c r="B8" s="499" t="s">
        <v>137</v>
      </c>
      <c r="C8" s="499"/>
      <c r="D8" s="499"/>
      <c r="E8" s="499"/>
      <c r="F8" s="71">
        <f>F344</f>
        <v>0</v>
      </c>
    </row>
    <row r="9" spans="1:6" x14ac:dyDescent="0.2">
      <c r="A9" s="14" t="s">
        <v>138</v>
      </c>
      <c r="B9" s="500" t="s">
        <v>139</v>
      </c>
      <c r="C9" s="500"/>
      <c r="D9" s="500"/>
      <c r="E9" s="500"/>
      <c r="F9" s="71">
        <f>F610</f>
        <v>0</v>
      </c>
    </row>
    <row r="10" spans="1:6" x14ac:dyDescent="0.2">
      <c r="A10" s="74"/>
      <c r="B10" s="496" t="s">
        <v>140</v>
      </c>
      <c r="C10" s="496"/>
      <c r="D10" s="496"/>
      <c r="E10" s="496"/>
      <c r="F10" s="411">
        <f>SUM(F5:F9)</f>
        <v>0</v>
      </c>
    </row>
    <row r="11" spans="1:6" x14ac:dyDescent="0.2">
      <c r="A11" s="75"/>
      <c r="B11" s="76"/>
      <c r="C11" s="76"/>
      <c r="D11" s="76"/>
      <c r="E11" s="76"/>
      <c r="F11" s="71"/>
    </row>
    <row r="12" spans="1:6" s="19" customFormat="1" ht="76.5" x14ac:dyDescent="0.2">
      <c r="A12" s="46" t="s">
        <v>0</v>
      </c>
      <c r="B12" s="83" t="s">
        <v>7</v>
      </c>
      <c r="C12" s="84" t="s">
        <v>5</v>
      </c>
      <c r="D12" s="85" t="s">
        <v>6</v>
      </c>
      <c r="E12" s="49" t="s">
        <v>9</v>
      </c>
      <c r="F12" s="49" t="s">
        <v>10</v>
      </c>
    </row>
    <row r="13" spans="1:6" x14ac:dyDescent="0.2">
      <c r="A13" s="14" t="s">
        <v>130</v>
      </c>
      <c r="B13" s="82" t="s">
        <v>131</v>
      </c>
      <c r="C13" s="33"/>
      <c r="D13" s="86"/>
      <c r="E13" s="87"/>
      <c r="F13" s="87"/>
    </row>
    <row r="14" spans="1:6" s="93" customFormat="1" x14ac:dyDescent="0.2">
      <c r="A14" s="88">
        <v>1</v>
      </c>
      <c r="B14" s="89"/>
      <c r="C14" s="90"/>
      <c r="D14" s="91"/>
      <c r="E14" s="92"/>
      <c r="F14" s="92"/>
    </row>
    <row r="15" spans="1:6" x14ac:dyDescent="0.2">
      <c r="A15" s="94">
        <f>COUNT(A14+1)</f>
        <v>1</v>
      </c>
      <c r="B15" s="95" t="s">
        <v>141</v>
      </c>
      <c r="C15" s="65"/>
      <c r="D15" s="64"/>
      <c r="E15" s="71"/>
      <c r="F15" s="71"/>
    </row>
    <row r="16" spans="1:6" ht="89.25" x14ac:dyDescent="0.2">
      <c r="A16" s="94"/>
      <c r="B16" s="96" t="s">
        <v>142</v>
      </c>
      <c r="C16" s="97"/>
      <c r="D16" s="98"/>
      <c r="E16" s="99"/>
      <c r="F16" s="99"/>
    </row>
    <row r="17" spans="1:6" ht="38.25" x14ac:dyDescent="0.2">
      <c r="A17" s="94"/>
      <c r="B17" s="96" t="s">
        <v>143</v>
      </c>
      <c r="C17" s="97"/>
      <c r="D17" s="98"/>
      <c r="E17" s="99"/>
      <c r="F17" s="99"/>
    </row>
    <row r="18" spans="1:6" x14ac:dyDescent="0.2">
      <c r="A18" s="94"/>
      <c r="B18" s="96" t="s">
        <v>144</v>
      </c>
      <c r="C18" s="97"/>
      <c r="D18" s="98"/>
      <c r="E18" s="99"/>
      <c r="F18" s="99"/>
    </row>
    <row r="19" spans="1:6" ht="14.25" x14ac:dyDescent="0.2">
      <c r="A19" s="94"/>
      <c r="B19" s="100" t="s">
        <v>145</v>
      </c>
      <c r="C19" s="32">
        <v>4</v>
      </c>
      <c r="D19" s="98" t="s">
        <v>8</v>
      </c>
      <c r="E19" s="101"/>
      <c r="F19" s="102">
        <f>C19*E19</f>
        <v>0</v>
      </c>
    </row>
    <row r="20" spans="1:6" x14ac:dyDescent="0.2">
      <c r="A20" s="103"/>
      <c r="B20" s="104"/>
      <c r="C20" s="33"/>
      <c r="D20" s="86"/>
      <c r="E20" s="87"/>
      <c r="F20" s="87"/>
    </row>
    <row r="21" spans="1:6" x14ac:dyDescent="0.2">
      <c r="A21" s="105"/>
      <c r="B21" s="106"/>
      <c r="C21" s="107"/>
      <c r="D21" s="108"/>
      <c r="E21" s="109"/>
      <c r="F21" s="110"/>
    </row>
    <row r="22" spans="1:6" x14ac:dyDescent="0.2">
      <c r="A22" s="111">
        <f>COUNT($A$15:A21)+1</f>
        <v>2</v>
      </c>
      <c r="B22" s="112" t="s">
        <v>146</v>
      </c>
      <c r="C22" s="32"/>
      <c r="D22" s="113"/>
      <c r="E22" s="114"/>
      <c r="F22" s="23"/>
    </row>
    <row r="23" spans="1:6" ht="89.25" x14ac:dyDescent="0.2">
      <c r="A23" s="115"/>
      <c r="B23" s="26" t="s">
        <v>147</v>
      </c>
      <c r="C23" s="32"/>
      <c r="D23" s="113"/>
      <c r="E23" s="114"/>
      <c r="F23" s="116"/>
    </row>
    <row r="24" spans="1:6" ht="25.5" x14ac:dyDescent="0.2">
      <c r="A24" s="115"/>
      <c r="B24" s="26" t="s">
        <v>148</v>
      </c>
      <c r="C24" s="32"/>
      <c r="D24" s="113"/>
      <c r="E24" s="114"/>
      <c r="F24" s="116"/>
    </row>
    <row r="25" spans="1:6" x14ac:dyDescent="0.2">
      <c r="A25" s="115"/>
      <c r="B25" s="26" t="s">
        <v>144</v>
      </c>
      <c r="C25" s="32"/>
      <c r="D25" s="113"/>
      <c r="E25" s="114"/>
      <c r="F25" s="116"/>
    </row>
    <row r="26" spans="1:6" ht="25.5" x14ac:dyDescent="0.2">
      <c r="A26" s="115"/>
      <c r="B26" s="26" t="s">
        <v>149</v>
      </c>
      <c r="C26" s="32"/>
      <c r="D26" s="113"/>
      <c r="E26" s="114"/>
      <c r="F26" s="116"/>
    </row>
    <row r="27" spans="1:6" x14ac:dyDescent="0.2">
      <c r="A27" s="111"/>
      <c r="B27" s="117" t="s">
        <v>150</v>
      </c>
      <c r="C27" s="32">
        <v>4</v>
      </c>
      <c r="D27" s="113" t="s">
        <v>1</v>
      </c>
      <c r="E27" s="31"/>
      <c r="F27" s="23">
        <f>C27*E27</f>
        <v>0</v>
      </c>
    </row>
    <row r="28" spans="1:6" x14ac:dyDescent="0.2">
      <c r="A28" s="118"/>
      <c r="B28" s="119"/>
      <c r="C28" s="33"/>
      <c r="D28" s="120"/>
      <c r="E28" s="35"/>
      <c r="F28" s="35"/>
    </row>
    <row r="29" spans="1:6" x14ac:dyDescent="0.2">
      <c r="A29" s="105"/>
      <c r="B29" s="121"/>
      <c r="C29" s="107"/>
      <c r="D29" s="108"/>
      <c r="E29" s="109"/>
      <c r="F29" s="122"/>
    </row>
    <row r="30" spans="1:6" x14ac:dyDescent="0.2">
      <c r="A30" s="111">
        <f>COUNT($A$15:A29)+1</f>
        <v>3</v>
      </c>
      <c r="B30" s="112" t="s">
        <v>151</v>
      </c>
      <c r="C30" s="32"/>
      <c r="D30" s="113"/>
      <c r="E30" s="114"/>
      <c r="F30" s="116"/>
    </row>
    <row r="31" spans="1:6" ht="51" x14ac:dyDescent="0.2">
      <c r="A31" s="111"/>
      <c r="B31" s="26" t="s">
        <v>152</v>
      </c>
      <c r="C31" s="32"/>
      <c r="D31" s="113"/>
      <c r="E31" s="114"/>
      <c r="F31" s="116"/>
    </row>
    <row r="32" spans="1:6" ht="25.5" x14ac:dyDescent="0.2">
      <c r="A32" s="111"/>
      <c r="B32" s="123" t="s">
        <v>153</v>
      </c>
      <c r="C32" s="32"/>
      <c r="D32" s="113"/>
      <c r="E32" s="114"/>
      <c r="F32" s="116"/>
    </row>
    <row r="33" spans="1:6" x14ac:dyDescent="0.2">
      <c r="A33" s="111"/>
      <c r="B33" s="124" t="s">
        <v>154</v>
      </c>
      <c r="C33" s="32">
        <v>1</v>
      </c>
      <c r="D33" s="113" t="s">
        <v>1</v>
      </c>
      <c r="E33" s="31"/>
      <c r="F33" s="23">
        <f>C33*E33</f>
        <v>0</v>
      </c>
    </row>
    <row r="34" spans="1:6" x14ac:dyDescent="0.2">
      <c r="A34" s="118"/>
      <c r="B34" s="119"/>
      <c r="C34" s="33"/>
      <c r="D34" s="120"/>
      <c r="E34" s="35"/>
      <c r="F34" s="35"/>
    </row>
    <row r="35" spans="1:6" x14ac:dyDescent="0.2">
      <c r="A35" s="125"/>
      <c r="B35" s="126"/>
      <c r="C35" s="107"/>
      <c r="D35" s="127"/>
      <c r="E35" s="128"/>
      <c r="F35" s="129"/>
    </row>
    <row r="36" spans="1:6" x14ac:dyDescent="0.2">
      <c r="A36" s="94">
        <f>COUNT($A$15:A35)+1</f>
        <v>4</v>
      </c>
      <c r="B36" s="95" t="s">
        <v>155</v>
      </c>
      <c r="C36" s="32"/>
      <c r="D36" s="98"/>
      <c r="E36" s="130"/>
      <c r="F36" s="102"/>
    </row>
    <row r="37" spans="1:6" ht="25.5" x14ac:dyDescent="0.2">
      <c r="A37" s="131"/>
      <c r="B37" s="132" t="s">
        <v>156</v>
      </c>
      <c r="C37" s="32"/>
      <c r="D37" s="98"/>
      <c r="E37" s="130"/>
      <c r="F37" s="99"/>
    </row>
    <row r="38" spans="1:6" ht="63.75" x14ac:dyDescent="0.2">
      <c r="A38" s="131"/>
      <c r="B38" s="132" t="s">
        <v>157</v>
      </c>
      <c r="C38" s="32"/>
      <c r="D38" s="98"/>
      <c r="E38" s="130"/>
      <c r="F38" s="99"/>
    </row>
    <row r="39" spans="1:6" ht="25.5" x14ac:dyDescent="0.2">
      <c r="A39" s="131"/>
      <c r="B39" s="96" t="s">
        <v>153</v>
      </c>
      <c r="C39" s="32"/>
      <c r="D39" s="98"/>
      <c r="E39" s="130"/>
      <c r="F39" s="99"/>
    </row>
    <row r="40" spans="1:6" x14ac:dyDescent="0.2">
      <c r="A40" s="94"/>
      <c r="B40" s="100" t="s">
        <v>158</v>
      </c>
      <c r="C40" s="32">
        <v>1</v>
      </c>
      <c r="D40" s="98" t="s">
        <v>1</v>
      </c>
      <c r="E40" s="101"/>
      <c r="F40" s="102">
        <f>C40*E40</f>
        <v>0</v>
      </c>
    </row>
    <row r="41" spans="1:6" x14ac:dyDescent="0.2">
      <c r="A41" s="103"/>
      <c r="B41" s="104"/>
      <c r="C41" s="33"/>
      <c r="D41" s="86"/>
      <c r="E41" s="87"/>
      <c r="F41" s="87"/>
    </row>
    <row r="42" spans="1:6" x14ac:dyDescent="0.2">
      <c r="A42" s="125"/>
      <c r="B42" s="133"/>
      <c r="C42" s="107"/>
      <c r="D42" s="127"/>
      <c r="E42" s="128"/>
      <c r="F42" s="134"/>
    </row>
    <row r="43" spans="1:6" x14ac:dyDescent="0.2">
      <c r="A43" s="94">
        <f>COUNT($A$15:A42)+1</f>
        <v>5</v>
      </c>
      <c r="B43" s="95" t="s">
        <v>159</v>
      </c>
      <c r="C43" s="32"/>
      <c r="D43" s="98"/>
      <c r="E43" s="130"/>
      <c r="F43" s="99"/>
    </row>
    <row r="44" spans="1:6" ht="89.25" x14ac:dyDescent="0.2">
      <c r="A44" s="94"/>
      <c r="B44" s="132" t="s">
        <v>160</v>
      </c>
      <c r="C44" s="32"/>
      <c r="D44" s="98"/>
      <c r="E44" s="130"/>
      <c r="F44" s="99"/>
    </row>
    <row r="45" spans="1:6" ht="51" x14ac:dyDescent="0.2">
      <c r="A45" s="94"/>
      <c r="B45" s="132" t="s">
        <v>161</v>
      </c>
      <c r="C45" s="32"/>
      <c r="D45" s="98"/>
      <c r="E45" s="130"/>
      <c r="F45" s="99"/>
    </row>
    <row r="46" spans="1:6" x14ac:dyDescent="0.2">
      <c r="A46" s="94"/>
      <c r="B46" s="100" t="s">
        <v>162</v>
      </c>
      <c r="C46" s="32">
        <v>12</v>
      </c>
      <c r="D46" s="98" t="s">
        <v>23</v>
      </c>
      <c r="E46" s="101"/>
      <c r="F46" s="102">
        <f>C46*E46</f>
        <v>0</v>
      </c>
    </row>
    <row r="47" spans="1:6" x14ac:dyDescent="0.2">
      <c r="A47" s="103"/>
      <c r="B47" s="104"/>
      <c r="C47" s="33"/>
      <c r="D47" s="86"/>
      <c r="E47" s="87"/>
      <c r="F47" s="87"/>
    </row>
    <row r="48" spans="1:6" x14ac:dyDescent="0.2">
      <c r="A48" s="125"/>
      <c r="B48" s="133" t="s">
        <v>163</v>
      </c>
      <c r="C48" s="107"/>
      <c r="D48" s="127"/>
      <c r="E48" s="128"/>
      <c r="F48" s="134"/>
    </row>
    <row r="49" spans="1:6" x14ac:dyDescent="0.2">
      <c r="A49" s="94">
        <f>COUNT($A$15:A48)+1</f>
        <v>6</v>
      </c>
      <c r="B49" s="95" t="s">
        <v>164</v>
      </c>
      <c r="C49" s="32"/>
      <c r="D49" s="98"/>
      <c r="E49" s="130"/>
      <c r="F49" s="99"/>
    </row>
    <row r="50" spans="1:6" x14ac:dyDescent="0.2">
      <c r="A50" s="94"/>
      <c r="B50" s="132" t="s">
        <v>165</v>
      </c>
      <c r="C50" s="32"/>
      <c r="D50" s="98"/>
      <c r="E50" s="130"/>
      <c r="F50" s="99"/>
    </row>
    <row r="51" spans="1:6" ht="14.25" x14ac:dyDescent="0.2">
      <c r="A51" s="94"/>
      <c r="B51" s="100" t="s">
        <v>166</v>
      </c>
      <c r="C51" s="32">
        <v>36</v>
      </c>
      <c r="D51" s="98" t="s">
        <v>8</v>
      </c>
      <c r="E51" s="101"/>
      <c r="F51" s="102">
        <f>C51*E51</f>
        <v>0</v>
      </c>
    </row>
    <row r="52" spans="1:6" ht="14.25" x14ac:dyDescent="0.2">
      <c r="A52" s="94"/>
      <c r="B52" s="132" t="s">
        <v>167</v>
      </c>
      <c r="C52" s="32">
        <v>78</v>
      </c>
      <c r="D52" s="98" t="s">
        <v>8</v>
      </c>
      <c r="E52" s="101"/>
      <c r="F52" s="102">
        <f>C52*E52</f>
        <v>0</v>
      </c>
    </row>
    <row r="53" spans="1:6" x14ac:dyDescent="0.2">
      <c r="A53" s="94"/>
      <c r="B53" s="100" t="s">
        <v>168</v>
      </c>
      <c r="C53" s="32"/>
      <c r="D53" s="98"/>
      <c r="E53" s="102"/>
      <c r="F53" s="102"/>
    </row>
    <row r="54" spans="1:6" x14ac:dyDescent="0.2">
      <c r="A54" s="103"/>
      <c r="B54" s="104"/>
      <c r="C54" s="33"/>
      <c r="D54" s="86"/>
      <c r="E54" s="87"/>
      <c r="F54" s="87"/>
    </row>
    <row r="55" spans="1:6" s="140" customFormat="1" x14ac:dyDescent="0.2">
      <c r="A55" s="135"/>
      <c r="B55" s="136"/>
      <c r="C55" s="137"/>
      <c r="D55" s="138"/>
      <c r="E55" s="139"/>
      <c r="F55" s="139"/>
    </row>
    <row r="56" spans="1:6" s="140" customFormat="1" x14ac:dyDescent="0.2">
      <c r="A56" s="141">
        <f>COUNT($A$15:A55)+1</f>
        <v>7</v>
      </c>
      <c r="B56" s="142" t="s">
        <v>169</v>
      </c>
      <c r="C56" s="461"/>
      <c r="D56" s="143"/>
      <c r="E56" s="144"/>
      <c r="F56" s="145"/>
    </row>
    <row r="57" spans="1:6" s="140" customFormat="1" ht="25.5" x14ac:dyDescent="0.2">
      <c r="A57" s="146"/>
      <c r="B57" s="147" t="s">
        <v>170</v>
      </c>
      <c r="C57" s="461"/>
      <c r="D57" s="143"/>
      <c r="E57" s="144"/>
      <c r="F57" s="145"/>
    </row>
    <row r="58" spans="1:6" s="140" customFormat="1" x14ac:dyDescent="0.2">
      <c r="A58" s="146"/>
      <c r="C58" s="461">
        <v>4</v>
      </c>
      <c r="D58" s="140" t="s">
        <v>15</v>
      </c>
      <c r="E58" s="148"/>
      <c r="F58" s="145">
        <f t="shared" ref="F58" si="0">+E58*C58</f>
        <v>0</v>
      </c>
    </row>
    <row r="59" spans="1:6" s="140" customFormat="1" x14ac:dyDescent="0.2">
      <c r="A59" s="149"/>
      <c r="B59" s="150"/>
      <c r="C59" s="151"/>
      <c r="D59" s="152"/>
      <c r="E59" s="153"/>
      <c r="F59" s="153"/>
    </row>
    <row r="60" spans="1:6" x14ac:dyDescent="0.2">
      <c r="A60" s="125"/>
      <c r="B60" s="133" t="s">
        <v>163</v>
      </c>
      <c r="C60" s="107"/>
      <c r="D60" s="127"/>
      <c r="E60" s="128"/>
      <c r="F60" s="134"/>
    </row>
    <row r="61" spans="1:6" x14ac:dyDescent="0.2">
      <c r="A61" s="94">
        <f>COUNT($A$15:A60)+1</f>
        <v>8</v>
      </c>
      <c r="B61" s="95" t="s">
        <v>171</v>
      </c>
      <c r="C61" s="32"/>
      <c r="D61" s="98"/>
      <c r="E61" s="130"/>
      <c r="F61" s="99"/>
    </row>
    <row r="62" spans="1:6" ht="51" x14ac:dyDescent="0.2">
      <c r="A62" s="94"/>
      <c r="B62" s="132" t="s">
        <v>172</v>
      </c>
      <c r="C62" s="32"/>
      <c r="D62" s="98"/>
      <c r="E62" s="130"/>
      <c r="F62" s="99"/>
    </row>
    <row r="63" spans="1:6" ht="14.25" x14ac:dyDescent="0.2">
      <c r="A63" s="94"/>
      <c r="B63" s="154"/>
      <c r="C63" s="32">
        <v>4</v>
      </c>
      <c r="D63" s="98" t="s">
        <v>8</v>
      </c>
      <c r="E63" s="101"/>
      <c r="F63" s="102">
        <f>C63*E63</f>
        <v>0</v>
      </c>
    </row>
    <row r="64" spans="1:6" x14ac:dyDescent="0.2">
      <c r="A64" s="103"/>
      <c r="B64" s="104"/>
      <c r="C64" s="33"/>
      <c r="D64" s="86"/>
      <c r="E64" s="87"/>
      <c r="F64" s="87"/>
    </row>
    <row r="65" spans="1:6" x14ac:dyDescent="0.2">
      <c r="A65" s="125"/>
      <c r="B65" s="133" t="s">
        <v>163</v>
      </c>
      <c r="C65" s="107"/>
      <c r="D65" s="127"/>
      <c r="E65" s="128"/>
      <c r="F65" s="134"/>
    </row>
    <row r="66" spans="1:6" x14ac:dyDescent="0.2">
      <c r="A66" s="94">
        <f>COUNT($A$15:A65)+1</f>
        <v>9</v>
      </c>
      <c r="B66" s="95" t="s">
        <v>173</v>
      </c>
      <c r="C66" s="32"/>
      <c r="D66" s="98"/>
      <c r="E66" s="130"/>
      <c r="F66" s="99"/>
    </row>
    <row r="67" spans="1:6" ht="38.25" x14ac:dyDescent="0.2">
      <c r="A67" s="94"/>
      <c r="B67" s="132" t="s">
        <v>174</v>
      </c>
      <c r="C67" s="32"/>
      <c r="D67" s="98"/>
      <c r="E67" s="130"/>
      <c r="F67" s="99"/>
    </row>
    <row r="68" spans="1:6" ht="14.25" x14ac:dyDescent="0.2">
      <c r="A68" s="94"/>
      <c r="B68" s="154"/>
      <c r="C68" s="32">
        <v>4</v>
      </c>
      <c r="D68" s="98" t="s">
        <v>8</v>
      </c>
      <c r="E68" s="101"/>
      <c r="F68" s="102">
        <f>C68*E68</f>
        <v>0</v>
      </c>
    </row>
    <row r="69" spans="1:6" x14ac:dyDescent="0.2">
      <c r="A69" s="103"/>
      <c r="B69" s="104"/>
      <c r="C69" s="33"/>
      <c r="D69" s="86"/>
      <c r="E69" s="87"/>
      <c r="F69" s="87"/>
    </row>
    <row r="70" spans="1:6" x14ac:dyDescent="0.2">
      <c r="A70" s="125"/>
      <c r="B70" s="126"/>
      <c r="C70" s="107"/>
      <c r="D70" s="127"/>
      <c r="E70" s="128"/>
      <c r="F70" s="129"/>
    </row>
    <row r="71" spans="1:6" x14ac:dyDescent="0.2">
      <c r="A71" s="94">
        <f>COUNT($A$15:A70)+1</f>
        <v>10</v>
      </c>
      <c r="B71" s="95" t="s">
        <v>175</v>
      </c>
      <c r="C71" s="32"/>
      <c r="D71" s="98"/>
      <c r="E71" s="130"/>
      <c r="F71" s="102"/>
    </row>
    <row r="72" spans="1:6" ht="25.5" x14ac:dyDescent="0.2">
      <c r="A72" s="94"/>
      <c r="B72" s="155" t="s">
        <v>176</v>
      </c>
      <c r="C72" s="32"/>
      <c r="D72" s="98"/>
      <c r="E72" s="130"/>
      <c r="F72" s="99"/>
    </row>
    <row r="73" spans="1:6" x14ac:dyDescent="0.2">
      <c r="A73" s="94"/>
      <c r="B73" s="154"/>
      <c r="C73" s="32">
        <v>12</v>
      </c>
      <c r="D73" s="98" t="s">
        <v>1</v>
      </c>
      <c r="E73" s="101"/>
      <c r="F73" s="102">
        <f>C73*E73</f>
        <v>0</v>
      </c>
    </row>
    <row r="74" spans="1:6" x14ac:dyDescent="0.2">
      <c r="A74" s="103"/>
      <c r="B74" s="104"/>
      <c r="C74" s="33"/>
      <c r="D74" s="86"/>
      <c r="E74" s="87"/>
      <c r="F74" s="87"/>
    </row>
    <row r="75" spans="1:6" x14ac:dyDescent="0.2">
      <c r="A75" s="125"/>
      <c r="B75" s="126"/>
      <c r="C75" s="107"/>
      <c r="D75" s="127"/>
      <c r="E75" s="128"/>
      <c r="F75" s="129"/>
    </row>
    <row r="76" spans="1:6" x14ac:dyDescent="0.2">
      <c r="A76" s="94">
        <f>COUNT($A$15:A75)+1</f>
        <v>11</v>
      </c>
      <c r="B76" s="95" t="s">
        <v>177</v>
      </c>
      <c r="C76" s="32"/>
      <c r="D76" s="98"/>
      <c r="E76" s="130"/>
      <c r="F76" s="102"/>
    </row>
    <row r="77" spans="1:6" ht="25.5" x14ac:dyDescent="0.2">
      <c r="A77" s="94"/>
      <c r="B77" s="155" t="s">
        <v>178</v>
      </c>
      <c r="C77" s="32"/>
      <c r="D77" s="98"/>
      <c r="E77" s="130"/>
      <c r="F77" s="99"/>
    </row>
    <row r="78" spans="1:6" ht="14.25" x14ac:dyDescent="0.2">
      <c r="A78" s="94"/>
      <c r="B78" s="154"/>
      <c r="C78" s="32">
        <v>4</v>
      </c>
      <c r="D78" s="98" t="s">
        <v>8</v>
      </c>
      <c r="E78" s="101"/>
      <c r="F78" s="102">
        <f>C78*E78</f>
        <v>0</v>
      </c>
    </row>
    <row r="79" spans="1:6" x14ac:dyDescent="0.2">
      <c r="A79" s="103"/>
      <c r="B79" s="104"/>
      <c r="C79" s="33"/>
      <c r="D79" s="86"/>
      <c r="E79" s="87"/>
      <c r="F79" s="87"/>
    </row>
    <row r="80" spans="1:6" x14ac:dyDescent="0.2">
      <c r="A80" s="125"/>
      <c r="B80" s="133"/>
      <c r="C80" s="156"/>
      <c r="D80" s="127"/>
      <c r="E80" s="134"/>
      <c r="F80" s="134"/>
    </row>
    <row r="81" spans="1:6" x14ac:dyDescent="0.2">
      <c r="A81" s="94">
        <f>COUNT($A$15:A80)+1</f>
        <v>12</v>
      </c>
      <c r="B81" s="95" t="s">
        <v>179</v>
      </c>
      <c r="C81" s="97"/>
      <c r="D81" s="98"/>
      <c r="E81" s="99"/>
      <c r="F81" s="99"/>
    </row>
    <row r="82" spans="1:6" ht="25.5" x14ac:dyDescent="0.2">
      <c r="A82" s="94"/>
      <c r="B82" s="155" t="s">
        <v>180</v>
      </c>
      <c r="C82" s="97"/>
      <c r="D82" s="98"/>
      <c r="E82" s="99"/>
      <c r="F82" s="99"/>
    </row>
    <row r="83" spans="1:6" x14ac:dyDescent="0.2">
      <c r="A83" s="94"/>
      <c r="B83" s="100"/>
      <c r="C83" s="157"/>
      <c r="D83" s="158">
        <v>0.03</v>
      </c>
      <c r="E83" s="99"/>
      <c r="F83" s="102">
        <f>D83*(SUM(F19:F79))</f>
        <v>0</v>
      </c>
    </row>
    <row r="84" spans="1:6" x14ac:dyDescent="0.2">
      <c r="A84" s="103"/>
      <c r="B84" s="159"/>
      <c r="C84" s="160"/>
      <c r="D84" s="161"/>
      <c r="E84" s="162"/>
      <c r="F84" s="87"/>
    </row>
    <row r="85" spans="1:6" x14ac:dyDescent="0.2">
      <c r="A85" s="163"/>
      <c r="B85" s="497" t="s">
        <v>181</v>
      </c>
      <c r="C85" s="497"/>
      <c r="D85" s="497"/>
      <c r="E85" s="164" t="s">
        <v>12</v>
      </c>
      <c r="F85" s="70">
        <f>SUM(F19:F84)</f>
        <v>0</v>
      </c>
    </row>
    <row r="86" spans="1:6" x14ac:dyDescent="0.2">
      <c r="A86" s="131"/>
      <c r="B86" s="165"/>
      <c r="C86" s="165"/>
      <c r="D86" s="165"/>
      <c r="E86" s="166"/>
      <c r="F86" s="66"/>
    </row>
    <row r="88" spans="1:6" x14ac:dyDescent="0.2">
      <c r="A88" s="14" t="s">
        <v>132</v>
      </c>
      <c r="B88" s="82" t="s">
        <v>133</v>
      </c>
      <c r="C88" s="60"/>
      <c r="D88" s="82"/>
      <c r="E88" s="61"/>
      <c r="F88" s="61"/>
    </row>
    <row r="89" spans="1:6" s="93" customFormat="1" x14ac:dyDescent="0.2">
      <c r="A89" s="88"/>
      <c r="B89" s="89"/>
      <c r="C89" s="90"/>
      <c r="D89" s="91"/>
      <c r="E89" s="92"/>
      <c r="F89" s="92"/>
    </row>
    <row r="90" spans="1:6" x14ac:dyDescent="0.2">
      <c r="A90" s="94">
        <f>COUNT($A$15:A89)+1</f>
        <v>13</v>
      </c>
      <c r="B90" s="95" t="s">
        <v>182</v>
      </c>
      <c r="C90" s="65"/>
      <c r="D90" s="64"/>
      <c r="E90" s="71"/>
      <c r="F90" s="71"/>
    </row>
    <row r="91" spans="1:6" ht="89.25" x14ac:dyDescent="0.2">
      <c r="A91" s="94"/>
      <c r="B91" s="96" t="s">
        <v>142</v>
      </c>
      <c r="C91" s="97"/>
      <c r="D91" s="98"/>
      <c r="E91" s="99"/>
      <c r="F91" s="99"/>
    </row>
    <row r="92" spans="1:6" ht="38.25" x14ac:dyDescent="0.2">
      <c r="A92" s="94"/>
      <c r="B92" s="96" t="s">
        <v>143</v>
      </c>
      <c r="C92" s="97"/>
      <c r="D92" s="98"/>
      <c r="E92" s="99"/>
      <c r="F92" s="99"/>
    </row>
    <row r="93" spans="1:6" ht="25.5" x14ac:dyDescent="0.2">
      <c r="A93" s="94"/>
      <c r="B93" s="96" t="s">
        <v>153</v>
      </c>
      <c r="C93" s="97"/>
      <c r="D93" s="98"/>
      <c r="E93" s="99"/>
      <c r="F93" s="99"/>
    </row>
    <row r="94" spans="1:6" x14ac:dyDescent="0.2">
      <c r="A94" s="94"/>
      <c r="B94" s="96" t="s">
        <v>144</v>
      </c>
      <c r="C94" s="97"/>
      <c r="D94" s="98"/>
      <c r="E94" s="99"/>
      <c r="F94" s="99"/>
    </row>
    <row r="95" spans="1:6" ht="14.25" x14ac:dyDescent="0.2">
      <c r="A95" s="94"/>
      <c r="B95" s="100" t="s">
        <v>183</v>
      </c>
      <c r="C95" s="32">
        <v>180</v>
      </c>
      <c r="D95" s="98" t="s">
        <v>8</v>
      </c>
      <c r="E95" s="101"/>
      <c r="F95" s="102">
        <f>C95*E95</f>
        <v>0</v>
      </c>
    </row>
    <row r="96" spans="1:6" x14ac:dyDescent="0.2">
      <c r="A96" s="103"/>
      <c r="B96" s="104"/>
      <c r="C96" s="33"/>
      <c r="D96" s="86"/>
      <c r="E96" s="87"/>
      <c r="F96" s="87"/>
    </row>
    <row r="97" spans="1:6" x14ac:dyDescent="0.2">
      <c r="A97" s="105"/>
      <c r="B97" s="106"/>
      <c r="C97" s="107"/>
      <c r="D97" s="108"/>
      <c r="E97" s="109"/>
      <c r="F97" s="110"/>
    </row>
    <row r="98" spans="1:6" x14ac:dyDescent="0.2">
      <c r="A98" s="111">
        <f>COUNT($A$15:A97)+1</f>
        <v>14</v>
      </c>
      <c r="B98" s="112" t="s">
        <v>184</v>
      </c>
      <c r="C98" s="32"/>
      <c r="D98" s="113"/>
      <c r="E98" s="114"/>
      <c r="F98" s="23"/>
    </row>
    <row r="99" spans="1:6" ht="89.25" x14ac:dyDescent="0.2">
      <c r="A99" s="115"/>
      <c r="B99" s="26" t="s">
        <v>147</v>
      </c>
      <c r="C99" s="32"/>
      <c r="D99" s="113"/>
      <c r="E99" s="114"/>
      <c r="F99" s="116"/>
    </row>
    <row r="100" spans="1:6" ht="25.5" x14ac:dyDescent="0.2">
      <c r="A100" s="115"/>
      <c r="B100" s="26" t="s">
        <v>148</v>
      </c>
      <c r="C100" s="32"/>
      <c r="D100" s="113"/>
      <c r="E100" s="114"/>
      <c r="F100" s="116"/>
    </row>
    <row r="101" spans="1:6" x14ac:dyDescent="0.2">
      <c r="A101" s="115"/>
      <c r="B101" s="26" t="s">
        <v>144</v>
      </c>
      <c r="C101" s="32"/>
      <c r="D101" s="113"/>
      <c r="E101" s="114"/>
      <c r="F101" s="116"/>
    </row>
    <row r="102" spans="1:6" ht="25.5" x14ac:dyDescent="0.2">
      <c r="A102" s="115"/>
      <c r="B102" s="26" t="s">
        <v>149</v>
      </c>
      <c r="C102" s="32"/>
      <c r="D102" s="113"/>
      <c r="E102" s="114"/>
      <c r="F102" s="116"/>
    </row>
    <row r="103" spans="1:6" x14ac:dyDescent="0.2">
      <c r="A103" s="111"/>
      <c r="B103" s="124" t="s">
        <v>185</v>
      </c>
      <c r="C103" s="32">
        <v>1</v>
      </c>
      <c r="D103" s="113" t="s">
        <v>1</v>
      </c>
      <c r="E103" s="31"/>
      <c r="F103" s="23">
        <f>C103*E103</f>
        <v>0</v>
      </c>
    </row>
    <row r="104" spans="1:6" x14ac:dyDescent="0.2">
      <c r="A104" s="118"/>
      <c r="B104" s="119"/>
      <c r="C104" s="33"/>
      <c r="D104" s="120"/>
      <c r="E104" s="35"/>
      <c r="F104" s="35"/>
    </row>
    <row r="105" spans="1:6" x14ac:dyDescent="0.2">
      <c r="A105" s="105"/>
      <c r="B105" s="121"/>
      <c r="C105" s="107"/>
      <c r="D105" s="108"/>
      <c r="E105" s="109"/>
      <c r="F105" s="122"/>
    </row>
    <row r="106" spans="1:6" x14ac:dyDescent="0.2">
      <c r="A106" s="111">
        <f>COUNT($A$15:A105)+1</f>
        <v>15</v>
      </c>
      <c r="B106" s="112" t="s">
        <v>151</v>
      </c>
      <c r="C106" s="32"/>
      <c r="D106" s="113"/>
      <c r="E106" s="114"/>
      <c r="F106" s="116"/>
    </row>
    <row r="107" spans="1:6" ht="51" x14ac:dyDescent="0.2">
      <c r="A107" s="111"/>
      <c r="B107" s="26" t="s">
        <v>152</v>
      </c>
      <c r="C107" s="32"/>
      <c r="D107" s="113"/>
      <c r="E107" s="114"/>
      <c r="F107" s="116"/>
    </row>
    <row r="108" spans="1:6" ht="25.5" x14ac:dyDescent="0.2">
      <c r="A108" s="111"/>
      <c r="B108" s="123" t="s">
        <v>153</v>
      </c>
      <c r="C108" s="32"/>
      <c r="D108" s="113"/>
      <c r="E108" s="114"/>
      <c r="F108" s="116"/>
    </row>
    <row r="109" spans="1:6" x14ac:dyDescent="0.2">
      <c r="A109" s="111"/>
      <c r="B109" s="124" t="s">
        <v>186</v>
      </c>
      <c r="C109" s="32">
        <v>2</v>
      </c>
      <c r="D109" s="113" t="s">
        <v>1</v>
      </c>
      <c r="E109" s="31"/>
      <c r="F109" s="23">
        <f>C109*E109</f>
        <v>0</v>
      </c>
    </row>
    <row r="110" spans="1:6" x14ac:dyDescent="0.2">
      <c r="A110" s="118"/>
      <c r="B110" s="119"/>
      <c r="C110" s="33"/>
      <c r="D110" s="120"/>
      <c r="E110" s="35"/>
      <c r="F110" s="35"/>
    </row>
    <row r="111" spans="1:6" x14ac:dyDescent="0.2">
      <c r="A111" s="125"/>
      <c r="B111" s="126"/>
      <c r="C111" s="107"/>
      <c r="D111" s="127"/>
      <c r="E111" s="128"/>
      <c r="F111" s="129"/>
    </row>
    <row r="112" spans="1:6" x14ac:dyDescent="0.2">
      <c r="A112" s="94">
        <f>COUNT($A$15:A111)+1</f>
        <v>16</v>
      </c>
      <c r="B112" s="95" t="s">
        <v>187</v>
      </c>
      <c r="C112" s="32"/>
      <c r="D112" s="98"/>
      <c r="E112" s="130"/>
      <c r="F112" s="102"/>
    </row>
    <row r="113" spans="1:7" ht="25.5" x14ac:dyDescent="0.2">
      <c r="A113" s="131"/>
      <c r="B113" s="132" t="s">
        <v>156</v>
      </c>
      <c r="C113" s="32"/>
      <c r="D113" s="98"/>
      <c r="E113" s="130"/>
      <c r="F113" s="99"/>
    </row>
    <row r="114" spans="1:7" ht="63.75" x14ac:dyDescent="0.2">
      <c r="A114" s="131"/>
      <c r="B114" s="132" t="s">
        <v>188</v>
      </c>
      <c r="C114" s="32"/>
      <c r="D114" s="98"/>
      <c r="E114" s="130"/>
      <c r="F114" s="99"/>
    </row>
    <row r="115" spans="1:7" ht="25.5" x14ac:dyDescent="0.2">
      <c r="A115" s="131"/>
      <c r="B115" s="96" t="s">
        <v>153</v>
      </c>
      <c r="C115" s="32"/>
      <c r="D115" s="98"/>
      <c r="E115" s="130"/>
      <c r="F115" s="99"/>
    </row>
    <row r="116" spans="1:7" x14ac:dyDescent="0.2">
      <c r="A116" s="94"/>
      <c r="B116" s="100" t="s">
        <v>189</v>
      </c>
      <c r="C116" s="32">
        <v>1</v>
      </c>
      <c r="D116" s="98" t="s">
        <v>1</v>
      </c>
      <c r="E116" s="101"/>
      <c r="F116" s="102">
        <f>C116*E116</f>
        <v>0</v>
      </c>
    </row>
    <row r="117" spans="1:7" x14ac:dyDescent="0.2">
      <c r="A117" s="103"/>
      <c r="B117" s="104"/>
      <c r="C117" s="33"/>
      <c r="D117" s="86"/>
      <c r="E117" s="87"/>
      <c r="F117" s="87"/>
    </row>
    <row r="118" spans="1:7" x14ac:dyDescent="0.2">
      <c r="A118" s="105"/>
      <c r="B118" s="121" t="s">
        <v>163</v>
      </c>
      <c r="C118" s="107"/>
      <c r="D118" s="108"/>
      <c r="E118" s="109"/>
      <c r="F118" s="122"/>
      <c r="G118" s="465"/>
    </row>
    <row r="119" spans="1:7" x14ac:dyDescent="0.2">
      <c r="A119" s="111">
        <f>COUNT($A$7:A118)+1</f>
        <v>18</v>
      </c>
      <c r="B119" s="112" t="s">
        <v>263</v>
      </c>
      <c r="C119" s="32"/>
      <c r="D119" s="113"/>
      <c r="E119" s="114"/>
      <c r="F119" s="116"/>
    </row>
    <row r="120" spans="1:7" x14ac:dyDescent="0.2">
      <c r="A120" s="111"/>
      <c r="B120" s="26" t="s">
        <v>264</v>
      </c>
      <c r="C120" s="32"/>
      <c r="D120" s="113"/>
      <c r="E120" s="114"/>
      <c r="F120" s="116"/>
    </row>
    <row r="121" spans="1:7" ht="25.5" x14ac:dyDescent="0.2">
      <c r="A121" s="111"/>
      <c r="B121" s="123" t="s">
        <v>153</v>
      </c>
      <c r="C121" s="24"/>
      <c r="D121" s="113"/>
      <c r="E121" s="116"/>
      <c r="F121" s="116"/>
    </row>
    <row r="122" spans="1:7" ht="14.25" x14ac:dyDescent="0.2">
      <c r="A122" s="111"/>
      <c r="B122" s="117" t="s">
        <v>266</v>
      </c>
      <c r="C122" s="32">
        <v>3</v>
      </c>
      <c r="D122" s="113" t="s">
        <v>8</v>
      </c>
      <c r="E122" s="31"/>
      <c r="F122" s="23">
        <f>C122*E122</f>
        <v>0</v>
      </c>
    </row>
    <row r="123" spans="1:7" x14ac:dyDescent="0.2">
      <c r="A123" s="118"/>
      <c r="B123" s="119"/>
      <c r="C123" s="33"/>
      <c r="D123" s="120"/>
      <c r="E123" s="35"/>
      <c r="F123" s="35"/>
    </row>
    <row r="124" spans="1:7" x14ac:dyDescent="0.2">
      <c r="A124" s="105"/>
      <c r="B124" s="106"/>
      <c r="C124" s="107"/>
      <c r="D124" s="108"/>
      <c r="E124" s="109"/>
      <c r="F124" s="110"/>
      <c r="G124" s="465"/>
    </row>
    <row r="125" spans="1:7" x14ac:dyDescent="0.2">
      <c r="A125" s="111">
        <f>COUNT($A$7:A124)+1</f>
        <v>19</v>
      </c>
      <c r="B125" s="112" t="s">
        <v>269</v>
      </c>
      <c r="C125" s="32"/>
      <c r="D125" s="113"/>
      <c r="E125" s="114"/>
      <c r="F125" s="23"/>
    </row>
    <row r="126" spans="1:7" x14ac:dyDescent="0.2">
      <c r="A126" s="111"/>
      <c r="B126" s="26" t="s">
        <v>270</v>
      </c>
      <c r="C126" s="32"/>
      <c r="D126" s="113"/>
      <c r="E126" s="114"/>
      <c r="F126" s="116"/>
    </row>
    <row r="127" spans="1:7" ht="25.5" x14ac:dyDescent="0.2">
      <c r="A127" s="111"/>
      <c r="B127" s="123" t="s">
        <v>153</v>
      </c>
      <c r="C127" s="24"/>
      <c r="D127" s="113"/>
      <c r="E127" s="116"/>
      <c r="F127" s="116"/>
    </row>
    <row r="128" spans="1:7" x14ac:dyDescent="0.2">
      <c r="A128" s="111"/>
      <c r="B128" s="117" t="s">
        <v>266</v>
      </c>
      <c r="C128" s="32">
        <v>2</v>
      </c>
      <c r="D128" s="113" t="s">
        <v>1</v>
      </c>
      <c r="E128" s="31"/>
      <c r="F128" s="23">
        <f>C128*E128</f>
        <v>0</v>
      </c>
    </row>
    <row r="129" spans="1:7" x14ac:dyDescent="0.2">
      <c r="A129" s="118"/>
      <c r="B129" s="119"/>
      <c r="C129" s="33"/>
      <c r="D129" s="120"/>
      <c r="E129" s="35"/>
      <c r="F129" s="35"/>
    </row>
    <row r="130" spans="1:7" s="467" customFormat="1" x14ac:dyDescent="0.2">
      <c r="A130" s="105"/>
      <c r="B130" s="121"/>
      <c r="C130" s="107"/>
      <c r="D130" s="108"/>
      <c r="E130" s="109"/>
      <c r="F130" s="122"/>
      <c r="G130" s="466"/>
    </row>
    <row r="131" spans="1:7" s="1" customFormat="1" x14ac:dyDescent="0.2">
      <c r="A131" s="111">
        <f>COUNT($A$7:A130)+1</f>
        <v>20</v>
      </c>
      <c r="B131" s="112" t="s">
        <v>221</v>
      </c>
      <c r="C131" s="208"/>
      <c r="D131" s="209"/>
      <c r="E131" s="210"/>
      <c r="F131" s="210"/>
    </row>
    <row r="132" spans="1:7" s="1" customFormat="1" ht="127.5" x14ac:dyDescent="0.2">
      <c r="A132" s="111"/>
      <c r="B132" s="123" t="s">
        <v>222</v>
      </c>
      <c r="C132" s="24"/>
      <c r="D132" s="113"/>
      <c r="E132" s="116"/>
      <c r="F132" s="116"/>
    </row>
    <row r="133" spans="1:7" s="1" customFormat="1" ht="25.5" x14ac:dyDescent="0.2">
      <c r="A133" s="111"/>
      <c r="B133" s="123" t="s">
        <v>153</v>
      </c>
      <c r="C133" s="24"/>
      <c r="D133" s="113"/>
      <c r="E133" s="116"/>
      <c r="F133" s="116"/>
    </row>
    <row r="134" spans="1:7" s="1" customFormat="1" x14ac:dyDescent="0.2">
      <c r="A134" s="111"/>
      <c r="B134" s="117" t="s">
        <v>186</v>
      </c>
      <c r="C134" s="32">
        <v>1</v>
      </c>
      <c r="D134" s="113" t="s">
        <v>1</v>
      </c>
      <c r="E134" s="31"/>
      <c r="F134" s="23">
        <f>C134*E134</f>
        <v>0</v>
      </c>
    </row>
    <row r="135" spans="1:7" s="1" customFormat="1" x14ac:dyDescent="0.2">
      <c r="A135" s="118"/>
      <c r="B135" s="119"/>
      <c r="C135" s="33"/>
      <c r="D135" s="120"/>
      <c r="E135" s="35"/>
      <c r="F135" s="35"/>
    </row>
    <row r="136" spans="1:7" x14ac:dyDescent="0.2">
      <c r="A136" s="125"/>
      <c r="B136" s="133"/>
      <c r="C136" s="107"/>
      <c r="D136" s="127"/>
      <c r="E136" s="128"/>
      <c r="F136" s="134"/>
    </row>
    <row r="137" spans="1:7" x14ac:dyDescent="0.2">
      <c r="A137" s="94">
        <f>COUNT($A$15:A136)+1</f>
        <v>20</v>
      </c>
      <c r="B137" s="95" t="s">
        <v>159</v>
      </c>
      <c r="C137" s="32"/>
      <c r="D137" s="98"/>
      <c r="E137" s="130"/>
      <c r="F137" s="99"/>
    </row>
    <row r="138" spans="1:7" ht="89.25" x14ac:dyDescent="0.2">
      <c r="A138" s="94"/>
      <c r="B138" s="132" t="s">
        <v>160</v>
      </c>
      <c r="C138" s="32"/>
      <c r="D138" s="98"/>
      <c r="E138" s="130"/>
      <c r="F138" s="99"/>
    </row>
    <row r="139" spans="1:7" ht="51" x14ac:dyDescent="0.2">
      <c r="A139" s="94"/>
      <c r="B139" s="132" t="s">
        <v>161</v>
      </c>
      <c r="C139" s="32"/>
      <c r="D139" s="98"/>
      <c r="E139" s="130"/>
      <c r="F139" s="99"/>
    </row>
    <row r="140" spans="1:7" x14ac:dyDescent="0.2">
      <c r="A140" s="94"/>
      <c r="B140" s="100" t="s">
        <v>162</v>
      </c>
      <c r="C140" s="32">
        <v>40</v>
      </c>
      <c r="D140" s="98" t="s">
        <v>23</v>
      </c>
      <c r="E140" s="101"/>
      <c r="F140" s="102">
        <f>C140*E140</f>
        <v>0</v>
      </c>
    </row>
    <row r="141" spans="1:7" x14ac:dyDescent="0.2">
      <c r="A141" s="103"/>
      <c r="B141" s="104"/>
      <c r="C141" s="33"/>
      <c r="D141" s="86"/>
      <c r="E141" s="87"/>
      <c r="F141" s="87"/>
    </row>
    <row r="142" spans="1:7" x14ac:dyDescent="0.2">
      <c r="A142" s="125"/>
      <c r="B142" s="133" t="s">
        <v>163</v>
      </c>
      <c r="C142" s="107"/>
      <c r="D142" s="127"/>
      <c r="E142" s="128"/>
      <c r="F142" s="134"/>
    </row>
    <row r="143" spans="1:7" x14ac:dyDescent="0.2">
      <c r="A143" s="94">
        <f>COUNT($A$15:A142)+1</f>
        <v>21</v>
      </c>
      <c r="B143" s="95" t="s">
        <v>164</v>
      </c>
      <c r="C143" s="32"/>
      <c r="D143" s="98"/>
      <c r="E143" s="130"/>
      <c r="F143" s="99"/>
    </row>
    <row r="144" spans="1:7" x14ac:dyDescent="0.2">
      <c r="A144" s="94"/>
      <c r="B144" s="132" t="s">
        <v>165</v>
      </c>
      <c r="C144" s="32"/>
      <c r="D144" s="98"/>
      <c r="E144" s="130"/>
      <c r="F144" s="99"/>
    </row>
    <row r="145" spans="1:6" ht="14.25" x14ac:dyDescent="0.2">
      <c r="A145" s="94"/>
      <c r="B145" s="100" t="s">
        <v>166</v>
      </c>
      <c r="C145" s="32">
        <v>220</v>
      </c>
      <c r="D145" s="98" t="s">
        <v>8</v>
      </c>
      <c r="E145" s="101"/>
      <c r="F145" s="102">
        <f>C145*E145</f>
        <v>0</v>
      </c>
    </row>
    <row r="146" spans="1:6" ht="14.25" x14ac:dyDescent="0.2">
      <c r="A146" s="94"/>
      <c r="B146" s="132" t="s">
        <v>167</v>
      </c>
      <c r="C146" s="32">
        <v>310</v>
      </c>
      <c r="D146" s="98" t="s">
        <v>8</v>
      </c>
      <c r="E146" s="101"/>
      <c r="F146" s="102">
        <f>C146*E146</f>
        <v>0</v>
      </c>
    </row>
    <row r="147" spans="1:6" x14ac:dyDescent="0.2">
      <c r="A147" s="94"/>
      <c r="B147" s="100" t="s">
        <v>168</v>
      </c>
      <c r="C147" s="32"/>
      <c r="D147" s="98"/>
      <c r="E147" s="102"/>
      <c r="F147" s="102"/>
    </row>
    <row r="148" spans="1:6" x14ac:dyDescent="0.2">
      <c r="A148" s="103"/>
      <c r="B148" s="104"/>
      <c r="C148" s="33"/>
      <c r="D148" s="86"/>
      <c r="E148" s="87"/>
      <c r="F148" s="87"/>
    </row>
    <row r="149" spans="1:6" s="140" customFormat="1" x14ac:dyDescent="0.2">
      <c r="A149" s="135"/>
      <c r="B149" s="136"/>
      <c r="C149" s="137"/>
      <c r="D149" s="138"/>
      <c r="E149" s="139"/>
      <c r="F149" s="139"/>
    </row>
    <row r="150" spans="1:6" s="140" customFormat="1" x14ac:dyDescent="0.2">
      <c r="A150" s="94">
        <f>COUNT($A$15:A149)+1</f>
        <v>22</v>
      </c>
      <c r="B150" s="142" t="s">
        <v>169</v>
      </c>
      <c r="C150" s="461"/>
      <c r="D150" s="143"/>
      <c r="E150" s="144"/>
      <c r="F150" s="145"/>
    </row>
    <row r="151" spans="1:6" s="140" customFormat="1" ht="25.5" x14ac:dyDescent="0.2">
      <c r="A151" s="146"/>
      <c r="B151" s="147" t="s">
        <v>170</v>
      </c>
      <c r="C151" s="461"/>
      <c r="D151" s="143"/>
      <c r="E151" s="144"/>
      <c r="F151" s="145"/>
    </row>
    <row r="152" spans="1:6" s="140" customFormat="1" x14ac:dyDescent="0.2">
      <c r="A152" s="146"/>
      <c r="C152" s="461">
        <v>180</v>
      </c>
      <c r="D152" s="140" t="s">
        <v>15</v>
      </c>
      <c r="E152" s="148"/>
      <c r="F152" s="145">
        <f t="shared" ref="F152" si="1">+E152*C152</f>
        <v>0</v>
      </c>
    </row>
    <row r="153" spans="1:6" s="140" customFormat="1" x14ac:dyDescent="0.2">
      <c r="A153" s="149"/>
      <c r="B153" s="150"/>
      <c r="C153" s="151"/>
      <c r="D153" s="152"/>
      <c r="E153" s="153"/>
      <c r="F153" s="153"/>
    </row>
    <row r="154" spans="1:6" x14ac:dyDescent="0.2">
      <c r="A154" s="125"/>
      <c r="B154" s="133" t="s">
        <v>163</v>
      </c>
      <c r="C154" s="107"/>
      <c r="D154" s="127"/>
      <c r="E154" s="128"/>
      <c r="F154" s="134"/>
    </row>
    <row r="155" spans="1:6" x14ac:dyDescent="0.2">
      <c r="A155" s="94">
        <f>COUNT($A$15:A154)+1</f>
        <v>23</v>
      </c>
      <c r="B155" s="95" t="s">
        <v>171</v>
      </c>
      <c r="C155" s="32"/>
      <c r="D155" s="98"/>
      <c r="E155" s="130"/>
      <c r="F155" s="99"/>
    </row>
    <row r="156" spans="1:6" ht="51" x14ac:dyDescent="0.2">
      <c r="A156" s="94"/>
      <c r="B156" s="132" t="s">
        <v>172</v>
      </c>
      <c r="C156" s="32"/>
      <c r="D156" s="98"/>
      <c r="E156" s="130"/>
      <c r="F156" s="99"/>
    </row>
    <row r="157" spans="1:6" ht="14.25" x14ac:dyDescent="0.2">
      <c r="A157" s="94"/>
      <c r="B157" s="154"/>
      <c r="C157" s="32">
        <v>180</v>
      </c>
      <c r="D157" s="98" t="s">
        <v>8</v>
      </c>
      <c r="E157" s="101"/>
      <c r="F157" s="102">
        <f>C157*E157</f>
        <v>0</v>
      </c>
    </row>
    <row r="158" spans="1:6" x14ac:dyDescent="0.2">
      <c r="A158" s="103"/>
      <c r="B158" s="104"/>
      <c r="C158" s="33"/>
      <c r="D158" s="86"/>
      <c r="E158" s="87"/>
      <c r="F158" s="87"/>
    </row>
    <row r="159" spans="1:6" x14ac:dyDescent="0.2">
      <c r="A159" s="125"/>
      <c r="B159" s="133" t="s">
        <v>163</v>
      </c>
      <c r="C159" s="107"/>
      <c r="D159" s="127"/>
      <c r="E159" s="128"/>
      <c r="F159" s="134"/>
    </row>
    <row r="160" spans="1:6" x14ac:dyDescent="0.2">
      <c r="A160" s="94">
        <f>COUNT($A$15:A159)+1</f>
        <v>24</v>
      </c>
      <c r="B160" s="95" t="s">
        <v>173</v>
      </c>
      <c r="C160" s="32"/>
      <c r="D160" s="98"/>
      <c r="E160" s="130"/>
      <c r="F160" s="99"/>
    </row>
    <row r="161" spans="1:6" ht="38.25" x14ac:dyDescent="0.2">
      <c r="A161" s="94"/>
      <c r="B161" s="132" t="s">
        <v>174</v>
      </c>
      <c r="C161" s="32"/>
      <c r="D161" s="98"/>
      <c r="E161" s="130"/>
      <c r="F161" s="99"/>
    </row>
    <row r="162" spans="1:6" ht="14.25" x14ac:dyDescent="0.2">
      <c r="A162" s="94"/>
      <c r="B162" s="154"/>
      <c r="C162" s="32">
        <v>180</v>
      </c>
      <c r="D162" s="98" t="s">
        <v>8</v>
      </c>
      <c r="E162" s="101"/>
      <c r="F162" s="102">
        <f>C162*E162</f>
        <v>0</v>
      </c>
    </row>
    <row r="163" spans="1:6" x14ac:dyDescent="0.2">
      <c r="A163" s="103"/>
      <c r="B163" s="104"/>
      <c r="C163" s="33"/>
      <c r="D163" s="86"/>
      <c r="E163" s="87"/>
      <c r="F163" s="87"/>
    </row>
    <row r="164" spans="1:6" x14ac:dyDescent="0.2">
      <c r="A164" s="125"/>
      <c r="B164" s="126"/>
      <c r="C164" s="107"/>
      <c r="D164" s="127"/>
      <c r="E164" s="128"/>
      <c r="F164" s="129"/>
    </row>
    <row r="165" spans="1:6" x14ac:dyDescent="0.2">
      <c r="A165" s="94">
        <f>COUNT($A$15:A164)+1</f>
        <v>25</v>
      </c>
      <c r="B165" s="95" t="s">
        <v>175</v>
      </c>
      <c r="C165" s="32"/>
      <c r="D165" s="98"/>
      <c r="E165" s="130"/>
      <c r="F165" s="102"/>
    </row>
    <row r="166" spans="1:6" ht="25.5" x14ac:dyDescent="0.2">
      <c r="A166" s="94"/>
      <c r="B166" s="155" t="s">
        <v>176</v>
      </c>
      <c r="C166" s="32"/>
      <c r="D166" s="98"/>
      <c r="E166" s="130"/>
      <c r="F166" s="99"/>
    </row>
    <row r="167" spans="1:6" x14ac:dyDescent="0.2">
      <c r="A167" s="94"/>
      <c r="B167" s="154"/>
      <c r="C167" s="32">
        <v>40</v>
      </c>
      <c r="D167" s="98" t="s">
        <v>1</v>
      </c>
      <c r="E167" s="101"/>
      <c r="F167" s="102">
        <f>C167*E167</f>
        <v>0</v>
      </c>
    </row>
    <row r="168" spans="1:6" x14ac:dyDescent="0.2">
      <c r="A168" s="103"/>
      <c r="B168" s="104"/>
      <c r="C168" s="33"/>
      <c r="D168" s="86"/>
      <c r="E168" s="87"/>
      <c r="F168" s="87"/>
    </row>
    <row r="169" spans="1:6" x14ac:dyDescent="0.2">
      <c r="A169" s="125"/>
      <c r="B169" s="126"/>
      <c r="C169" s="107"/>
      <c r="D169" s="127"/>
      <c r="E169" s="128"/>
      <c r="F169" s="129"/>
    </row>
    <row r="170" spans="1:6" x14ac:dyDescent="0.2">
      <c r="A170" s="94">
        <f>COUNT($A$15:A169)+1</f>
        <v>26</v>
      </c>
      <c r="B170" s="95" t="s">
        <v>177</v>
      </c>
      <c r="C170" s="32"/>
      <c r="D170" s="98"/>
      <c r="E170" s="130"/>
      <c r="F170" s="102"/>
    </row>
    <row r="171" spans="1:6" ht="25.5" x14ac:dyDescent="0.2">
      <c r="A171" s="94"/>
      <c r="B171" s="155" t="s">
        <v>178</v>
      </c>
      <c r="C171" s="32"/>
      <c r="D171" s="98"/>
      <c r="E171" s="130"/>
      <c r="F171" s="99"/>
    </row>
    <row r="172" spans="1:6" ht="14.25" x14ac:dyDescent="0.2">
      <c r="A172" s="94"/>
      <c r="B172" s="154"/>
      <c r="C172" s="32">
        <v>180</v>
      </c>
      <c r="D172" s="98" t="s">
        <v>8</v>
      </c>
      <c r="E172" s="101"/>
      <c r="F172" s="102">
        <f>C172*E172</f>
        <v>0</v>
      </c>
    </row>
    <row r="173" spans="1:6" x14ac:dyDescent="0.2">
      <c r="A173" s="103"/>
      <c r="B173" s="104"/>
      <c r="C173" s="33"/>
      <c r="D173" s="86"/>
      <c r="E173" s="87"/>
      <c r="F173" s="87"/>
    </row>
    <row r="174" spans="1:6" x14ac:dyDescent="0.2">
      <c r="A174" s="125"/>
      <c r="B174" s="133"/>
      <c r="C174" s="156"/>
      <c r="D174" s="127"/>
      <c r="E174" s="134"/>
      <c r="F174" s="134"/>
    </row>
    <row r="175" spans="1:6" x14ac:dyDescent="0.2">
      <c r="A175" s="94">
        <f>COUNT($A$15:A174)+1</f>
        <v>27</v>
      </c>
      <c r="B175" s="95" t="s">
        <v>179</v>
      </c>
      <c r="C175" s="97"/>
      <c r="D175" s="98"/>
      <c r="E175" s="99"/>
      <c r="F175" s="99"/>
    </row>
    <row r="176" spans="1:6" ht="25.5" x14ac:dyDescent="0.2">
      <c r="A176" s="94"/>
      <c r="B176" s="155" t="s">
        <v>180</v>
      </c>
      <c r="C176" s="97"/>
      <c r="D176" s="98"/>
      <c r="E176" s="99"/>
      <c r="F176" s="99"/>
    </row>
    <row r="177" spans="1:6" x14ac:dyDescent="0.2">
      <c r="A177" s="94"/>
      <c r="B177" s="100"/>
      <c r="C177" s="157"/>
      <c r="D177" s="158">
        <v>0.03</v>
      </c>
      <c r="E177" s="99"/>
      <c r="F177" s="102">
        <f>D177*(SUM(F95:F173))</f>
        <v>0</v>
      </c>
    </row>
    <row r="178" spans="1:6" x14ac:dyDescent="0.2">
      <c r="A178" s="103"/>
      <c r="B178" s="159"/>
      <c r="C178" s="160"/>
      <c r="D178" s="161"/>
      <c r="E178" s="162"/>
      <c r="F178" s="87"/>
    </row>
    <row r="179" spans="1:6" x14ac:dyDescent="0.2">
      <c r="A179" s="163"/>
      <c r="B179" s="497" t="s">
        <v>190</v>
      </c>
      <c r="C179" s="497"/>
      <c r="D179" s="497"/>
      <c r="E179" s="164" t="s">
        <v>12</v>
      </c>
      <c r="F179" s="70">
        <f>SUM(F95:F178)</f>
        <v>0</v>
      </c>
    </row>
    <row r="182" spans="1:6" x14ac:dyDescent="0.2">
      <c r="A182" s="14" t="s">
        <v>134</v>
      </c>
      <c r="B182" s="82" t="s">
        <v>135</v>
      </c>
      <c r="C182" s="60"/>
      <c r="D182" s="82"/>
      <c r="E182" s="61"/>
      <c r="F182" s="61"/>
    </row>
    <row r="183" spans="1:6" s="93" customFormat="1" x14ac:dyDescent="0.2">
      <c r="A183" s="88">
        <v>1</v>
      </c>
      <c r="B183" s="89"/>
      <c r="C183" s="90"/>
      <c r="D183" s="91"/>
      <c r="E183" s="92"/>
      <c r="F183" s="92"/>
    </row>
    <row r="184" spans="1:6" x14ac:dyDescent="0.2">
      <c r="A184" s="94">
        <f>COUNT($A$15:A183)+1</f>
        <v>29</v>
      </c>
      <c r="B184" s="95" t="s">
        <v>191</v>
      </c>
      <c r="C184" s="65"/>
      <c r="D184" s="64"/>
      <c r="E184" s="71"/>
      <c r="F184" s="71"/>
    </row>
    <row r="185" spans="1:6" ht="89.25" x14ac:dyDescent="0.2">
      <c r="A185" s="94"/>
      <c r="B185" s="96" t="s">
        <v>142</v>
      </c>
      <c r="C185" s="97"/>
      <c r="D185" s="98"/>
      <c r="E185" s="99"/>
      <c r="F185" s="99"/>
    </row>
    <row r="186" spans="1:6" ht="38.25" x14ac:dyDescent="0.2">
      <c r="A186" s="94"/>
      <c r="B186" s="96" t="s">
        <v>143</v>
      </c>
      <c r="C186" s="97"/>
      <c r="D186" s="98"/>
      <c r="E186" s="99"/>
      <c r="F186" s="99"/>
    </row>
    <row r="187" spans="1:6" ht="25.5" x14ac:dyDescent="0.2">
      <c r="A187" s="94"/>
      <c r="B187" s="96" t="s">
        <v>153</v>
      </c>
      <c r="C187" s="97"/>
      <c r="D187" s="98"/>
      <c r="E187" s="99"/>
      <c r="F187" s="99"/>
    </row>
    <row r="188" spans="1:6" x14ac:dyDescent="0.2">
      <c r="A188" s="94"/>
      <c r="B188" s="96" t="s">
        <v>144</v>
      </c>
      <c r="C188" s="97"/>
      <c r="D188" s="98"/>
      <c r="E188" s="99"/>
      <c r="F188" s="99"/>
    </row>
    <row r="189" spans="1:6" ht="14.25" x14ac:dyDescent="0.2">
      <c r="A189" s="94"/>
      <c r="B189" s="100" t="s">
        <v>192</v>
      </c>
      <c r="C189" s="32">
        <v>30</v>
      </c>
      <c r="D189" s="98" t="s">
        <v>8</v>
      </c>
      <c r="E189" s="101"/>
      <c r="F189" s="102">
        <f>C189*E189</f>
        <v>0</v>
      </c>
    </row>
    <row r="190" spans="1:6" x14ac:dyDescent="0.2">
      <c r="A190" s="103"/>
      <c r="B190" s="104"/>
      <c r="C190" s="33"/>
      <c r="D190" s="86"/>
      <c r="E190" s="87"/>
      <c r="F190" s="87"/>
    </row>
    <row r="191" spans="1:6" x14ac:dyDescent="0.2">
      <c r="A191" s="105"/>
      <c r="B191" s="106"/>
      <c r="C191" s="107"/>
      <c r="D191" s="108"/>
      <c r="E191" s="109"/>
      <c r="F191" s="110"/>
    </row>
    <row r="192" spans="1:6" x14ac:dyDescent="0.2">
      <c r="A192" s="111">
        <f>COUNT($A$15:A191)+1</f>
        <v>30</v>
      </c>
      <c r="B192" s="112" t="s">
        <v>193</v>
      </c>
      <c r="C192" s="32"/>
      <c r="D192" s="113"/>
      <c r="E192" s="114"/>
      <c r="F192" s="23"/>
    </row>
    <row r="193" spans="1:6" ht="89.25" x14ac:dyDescent="0.2">
      <c r="A193" s="115"/>
      <c r="B193" s="26" t="s">
        <v>147</v>
      </c>
      <c r="C193" s="32"/>
      <c r="D193" s="113"/>
      <c r="E193" s="114"/>
      <c r="F193" s="116"/>
    </row>
    <row r="194" spans="1:6" ht="25.5" x14ac:dyDescent="0.2">
      <c r="A194" s="115"/>
      <c r="B194" s="26" t="s">
        <v>148</v>
      </c>
      <c r="C194" s="32"/>
      <c r="D194" s="113"/>
      <c r="E194" s="114"/>
      <c r="F194" s="116"/>
    </row>
    <row r="195" spans="1:6" x14ac:dyDescent="0.2">
      <c r="A195" s="115"/>
      <c r="B195" s="26" t="s">
        <v>144</v>
      </c>
      <c r="C195" s="32"/>
      <c r="D195" s="113"/>
      <c r="E195" s="114"/>
      <c r="F195" s="116"/>
    </row>
    <row r="196" spans="1:6" ht="25.5" x14ac:dyDescent="0.2">
      <c r="A196" s="115"/>
      <c r="B196" s="26" t="s">
        <v>149</v>
      </c>
      <c r="C196" s="32"/>
      <c r="D196" s="113"/>
      <c r="E196" s="114"/>
      <c r="F196" s="116"/>
    </row>
    <row r="197" spans="1:6" x14ac:dyDescent="0.2">
      <c r="A197" s="111"/>
      <c r="B197" s="124" t="s">
        <v>194</v>
      </c>
      <c r="C197" s="32">
        <v>3</v>
      </c>
      <c r="D197" s="113" t="s">
        <v>1</v>
      </c>
      <c r="E197" s="31"/>
      <c r="F197" s="23">
        <f>C197*E197</f>
        <v>0</v>
      </c>
    </row>
    <row r="198" spans="1:6" x14ac:dyDescent="0.2">
      <c r="A198" s="118"/>
      <c r="B198" s="119"/>
      <c r="C198" s="33"/>
      <c r="D198" s="120"/>
      <c r="E198" s="35"/>
      <c r="F198" s="35"/>
    </row>
    <row r="199" spans="1:6" x14ac:dyDescent="0.2">
      <c r="A199" s="105"/>
      <c r="B199" s="121"/>
      <c r="C199" s="107"/>
      <c r="D199" s="108"/>
      <c r="E199" s="109"/>
      <c r="F199" s="122"/>
    </row>
    <row r="200" spans="1:6" x14ac:dyDescent="0.2">
      <c r="A200" s="111">
        <f>COUNT($A$15:A199)+1</f>
        <v>31</v>
      </c>
      <c r="B200" s="112" t="s">
        <v>151</v>
      </c>
      <c r="C200" s="32"/>
      <c r="D200" s="113"/>
      <c r="E200" s="114"/>
      <c r="F200" s="116"/>
    </row>
    <row r="201" spans="1:6" ht="51" x14ac:dyDescent="0.2">
      <c r="A201" s="111"/>
      <c r="B201" s="26" t="s">
        <v>152</v>
      </c>
      <c r="C201" s="32"/>
      <c r="D201" s="113"/>
      <c r="E201" s="114"/>
      <c r="F201" s="116"/>
    </row>
    <row r="202" spans="1:6" ht="25.5" x14ac:dyDescent="0.2">
      <c r="A202" s="111"/>
      <c r="B202" s="123" t="s">
        <v>153</v>
      </c>
      <c r="C202" s="32"/>
      <c r="D202" s="113"/>
      <c r="E202" s="114"/>
      <c r="F202" s="116"/>
    </row>
    <row r="203" spans="1:6" x14ac:dyDescent="0.2">
      <c r="A203" s="111"/>
      <c r="B203" s="124" t="s">
        <v>195</v>
      </c>
      <c r="C203" s="32">
        <v>1</v>
      </c>
      <c r="D203" s="113" t="s">
        <v>1</v>
      </c>
      <c r="E203" s="31"/>
      <c r="F203" s="23">
        <f>C203*E203</f>
        <v>0</v>
      </c>
    </row>
    <row r="204" spans="1:6" x14ac:dyDescent="0.2">
      <c r="A204" s="118"/>
      <c r="B204" s="119"/>
      <c r="C204" s="33"/>
      <c r="D204" s="120"/>
      <c r="E204" s="35"/>
      <c r="F204" s="35"/>
    </row>
    <row r="205" spans="1:6" x14ac:dyDescent="0.2">
      <c r="A205" s="125"/>
      <c r="B205" s="126"/>
      <c r="C205" s="107"/>
      <c r="D205" s="127"/>
      <c r="E205" s="128"/>
      <c r="F205" s="129"/>
    </row>
    <row r="206" spans="1:6" x14ac:dyDescent="0.2">
      <c r="A206" s="94">
        <f>COUNT($A$15:A205)+1</f>
        <v>32</v>
      </c>
      <c r="B206" s="95" t="s">
        <v>196</v>
      </c>
      <c r="C206" s="32"/>
      <c r="D206" s="98"/>
      <c r="E206" s="130"/>
      <c r="F206" s="102"/>
    </row>
    <row r="207" spans="1:6" ht="25.5" x14ac:dyDescent="0.2">
      <c r="A207" s="131"/>
      <c r="B207" s="132" t="s">
        <v>156</v>
      </c>
      <c r="C207" s="32"/>
      <c r="D207" s="98"/>
      <c r="E207" s="130"/>
      <c r="F207" s="99"/>
    </row>
    <row r="208" spans="1:6" ht="63.75" x14ac:dyDescent="0.2">
      <c r="A208" s="131"/>
      <c r="B208" s="132" t="s">
        <v>188</v>
      </c>
      <c r="C208" s="32"/>
      <c r="D208" s="98"/>
      <c r="E208" s="130"/>
      <c r="F208" s="99"/>
    </row>
    <row r="209" spans="1:6" ht="25.5" x14ac:dyDescent="0.2">
      <c r="A209" s="131"/>
      <c r="B209" s="167" t="s">
        <v>153</v>
      </c>
      <c r="C209" s="32"/>
      <c r="D209" s="98"/>
      <c r="E209" s="130"/>
      <c r="F209" s="99"/>
    </row>
    <row r="210" spans="1:6" x14ac:dyDescent="0.2">
      <c r="A210" s="94"/>
      <c r="B210" s="100" t="s">
        <v>197</v>
      </c>
      <c r="C210" s="32">
        <v>1</v>
      </c>
      <c r="D210" s="98" t="s">
        <v>1</v>
      </c>
      <c r="E210" s="101"/>
      <c r="F210" s="102">
        <f>C210*E210</f>
        <v>0</v>
      </c>
    </row>
    <row r="211" spans="1:6" x14ac:dyDescent="0.2">
      <c r="A211" s="103"/>
      <c r="B211" s="104"/>
      <c r="C211" s="33"/>
      <c r="D211" s="86"/>
      <c r="E211" s="87"/>
      <c r="F211" s="87"/>
    </row>
    <row r="212" spans="1:6" x14ac:dyDescent="0.2">
      <c r="A212" s="125"/>
      <c r="B212" s="133"/>
      <c r="C212" s="107"/>
      <c r="D212" s="127"/>
      <c r="E212" s="128"/>
      <c r="F212" s="134"/>
    </row>
    <row r="213" spans="1:6" x14ac:dyDescent="0.2">
      <c r="A213" s="94">
        <f>COUNT($A$15:A212)+1</f>
        <v>33</v>
      </c>
      <c r="B213" s="95" t="s">
        <v>159</v>
      </c>
      <c r="C213" s="32"/>
      <c r="D213" s="98"/>
      <c r="E213" s="130"/>
      <c r="F213" s="99"/>
    </row>
    <row r="214" spans="1:6" ht="89.25" x14ac:dyDescent="0.2">
      <c r="A214" s="94"/>
      <c r="B214" s="132" t="s">
        <v>160</v>
      </c>
      <c r="C214" s="32"/>
      <c r="D214" s="98"/>
      <c r="E214" s="130"/>
      <c r="F214" s="99"/>
    </row>
    <row r="215" spans="1:6" ht="51" x14ac:dyDescent="0.2">
      <c r="A215" s="94"/>
      <c r="B215" s="132" t="s">
        <v>161</v>
      </c>
      <c r="C215" s="32"/>
      <c r="D215" s="98"/>
      <c r="E215" s="130"/>
      <c r="F215" s="99"/>
    </row>
    <row r="216" spans="1:6" x14ac:dyDescent="0.2">
      <c r="A216" s="94"/>
      <c r="B216" s="100" t="s">
        <v>162</v>
      </c>
      <c r="C216" s="32">
        <v>14</v>
      </c>
      <c r="D216" s="98" t="s">
        <v>23</v>
      </c>
      <c r="E216" s="101"/>
      <c r="F216" s="102">
        <f>C216*E216</f>
        <v>0</v>
      </c>
    </row>
    <row r="217" spans="1:6" x14ac:dyDescent="0.2">
      <c r="A217" s="103"/>
      <c r="B217" s="104"/>
      <c r="C217" s="33"/>
      <c r="D217" s="86"/>
      <c r="E217" s="87"/>
      <c r="F217" s="87"/>
    </row>
    <row r="218" spans="1:6" s="140" customFormat="1" x14ac:dyDescent="0.2">
      <c r="A218" s="135"/>
      <c r="B218" s="168" t="s">
        <v>163</v>
      </c>
      <c r="C218" s="137"/>
      <c r="D218" s="169"/>
      <c r="E218" s="170"/>
      <c r="F218" s="171"/>
    </row>
    <row r="219" spans="1:6" s="140" customFormat="1" x14ac:dyDescent="0.2">
      <c r="A219" s="94">
        <f>COUNT($A$15:A218)+1</f>
        <v>34</v>
      </c>
      <c r="B219" s="172" t="s">
        <v>164</v>
      </c>
      <c r="C219" s="173"/>
      <c r="D219" s="174"/>
      <c r="E219" s="175"/>
      <c r="F219" s="176"/>
    </row>
    <row r="220" spans="1:6" s="140" customFormat="1" x14ac:dyDescent="0.2">
      <c r="A220" s="146"/>
      <c r="B220" s="177" t="s">
        <v>165</v>
      </c>
      <c r="C220" s="173"/>
      <c r="D220" s="174"/>
      <c r="E220" s="175"/>
      <c r="F220" s="176"/>
    </row>
    <row r="221" spans="1:6" s="140" customFormat="1" ht="14.25" x14ac:dyDescent="0.2">
      <c r="A221" s="146"/>
      <c r="B221" s="178" t="s">
        <v>166</v>
      </c>
      <c r="C221" s="173">
        <v>26</v>
      </c>
      <c r="D221" s="174" t="s">
        <v>8</v>
      </c>
      <c r="E221" s="148"/>
      <c r="F221" s="179">
        <f>C221*E221</f>
        <v>0</v>
      </c>
    </row>
    <row r="222" spans="1:6" s="140" customFormat="1" ht="14.25" x14ac:dyDescent="0.2">
      <c r="A222" s="146"/>
      <c r="B222" s="177" t="s">
        <v>167</v>
      </c>
      <c r="C222" s="173">
        <v>40</v>
      </c>
      <c r="D222" s="174" t="s">
        <v>8</v>
      </c>
      <c r="E222" s="148"/>
      <c r="F222" s="179">
        <f>C222*E222</f>
        <v>0</v>
      </c>
    </row>
    <row r="223" spans="1:6" s="140" customFormat="1" x14ac:dyDescent="0.2">
      <c r="A223" s="146"/>
      <c r="B223" s="178" t="s">
        <v>168</v>
      </c>
      <c r="C223" s="173"/>
      <c r="D223" s="174"/>
      <c r="E223" s="179"/>
      <c r="F223" s="179"/>
    </row>
    <row r="224" spans="1:6" s="140" customFormat="1" x14ac:dyDescent="0.2">
      <c r="A224" s="149"/>
      <c r="B224" s="180"/>
      <c r="C224" s="151"/>
      <c r="D224" s="181"/>
      <c r="E224" s="153"/>
      <c r="F224" s="153"/>
    </row>
    <row r="225" spans="1:6" s="140" customFormat="1" x14ac:dyDescent="0.2">
      <c r="A225" s="135"/>
      <c r="B225" s="136"/>
      <c r="C225" s="137"/>
      <c r="D225" s="138"/>
      <c r="E225" s="139"/>
      <c r="F225" s="139"/>
    </row>
    <row r="226" spans="1:6" s="140" customFormat="1" x14ac:dyDescent="0.2">
      <c r="A226" s="94">
        <f>COUNT($A$15:A225)+1</f>
        <v>35</v>
      </c>
      <c r="B226" s="142" t="s">
        <v>169</v>
      </c>
      <c r="C226" s="461"/>
      <c r="D226" s="143"/>
      <c r="E226" s="144"/>
      <c r="F226" s="145"/>
    </row>
    <row r="227" spans="1:6" s="140" customFormat="1" ht="25.5" x14ac:dyDescent="0.2">
      <c r="A227" s="146"/>
      <c r="B227" s="147" t="s">
        <v>170</v>
      </c>
      <c r="C227" s="461"/>
      <c r="D227" s="143"/>
      <c r="E227" s="144"/>
      <c r="F227" s="145"/>
    </row>
    <row r="228" spans="1:6" s="140" customFormat="1" x14ac:dyDescent="0.2">
      <c r="A228" s="146"/>
      <c r="C228" s="461">
        <v>30</v>
      </c>
      <c r="D228" s="140" t="s">
        <v>15</v>
      </c>
      <c r="E228" s="148"/>
      <c r="F228" s="145">
        <f t="shared" ref="F228" si="2">+E228*C228</f>
        <v>0</v>
      </c>
    </row>
    <row r="229" spans="1:6" s="140" customFormat="1" x14ac:dyDescent="0.2">
      <c r="A229" s="149"/>
      <c r="B229" s="150"/>
      <c r="C229" s="151"/>
      <c r="D229" s="152"/>
      <c r="E229" s="153"/>
      <c r="F229" s="153"/>
    </row>
    <row r="230" spans="1:6" x14ac:dyDescent="0.2">
      <c r="A230" s="125"/>
      <c r="B230" s="133" t="s">
        <v>163</v>
      </c>
      <c r="C230" s="107"/>
      <c r="D230" s="127"/>
      <c r="E230" s="128"/>
      <c r="F230" s="134"/>
    </row>
    <row r="231" spans="1:6" x14ac:dyDescent="0.2">
      <c r="A231" s="94">
        <f>COUNT($A$15:A230)+1</f>
        <v>36</v>
      </c>
      <c r="B231" s="95" t="s">
        <v>171</v>
      </c>
      <c r="C231" s="32"/>
      <c r="D231" s="98"/>
      <c r="E231" s="130"/>
      <c r="F231" s="99"/>
    </row>
    <row r="232" spans="1:6" ht="51" x14ac:dyDescent="0.2">
      <c r="A232" s="94"/>
      <c r="B232" s="132" t="s">
        <v>172</v>
      </c>
      <c r="C232" s="32"/>
      <c r="D232" s="98"/>
      <c r="E232" s="130"/>
      <c r="F232" s="99"/>
    </row>
    <row r="233" spans="1:6" ht="14.25" x14ac:dyDescent="0.2">
      <c r="A233" s="94"/>
      <c r="B233" s="154"/>
      <c r="C233" s="32">
        <v>30</v>
      </c>
      <c r="D233" s="98" t="s">
        <v>8</v>
      </c>
      <c r="E233" s="101"/>
      <c r="F233" s="102">
        <f>C233*E233</f>
        <v>0</v>
      </c>
    </row>
    <row r="234" spans="1:6" x14ac:dyDescent="0.2">
      <c r="A234" s="103"/>
      <c r="B234" s="104"/>
      <c r="C234" s="33"/>
      <c r="D234" s="86"/>
      <c r="E234" s="87"/>
      <c r="F234" s="87"/>
    </row>
    <row r="235" spans="1:6" x14ac:dyDescent="0.2">
      <c r="A235" s="125"/>
      <c r="B235" s="133" t="s">
        <v>163</v>
      </c>
      <c r="C235" s="107"/>
      <c r="D235" s="127"/>
      <c r="E235" s="128"/>
      <c r="F235" s="134"/>
    </row>
    <row r="236" spans="1:6" x14ac:dyDescent="0.2">
      <c r="A236" s="94">
        <f>COUNT($A$15:A235)+1</f>
        <v>37</v>
      </c>
      <c r="B236" s="95" t="s">
        <v>173</v>
      </c>
      <c r="C236" s="32"/>
      <c r="D236" s="98"/>
      <c r="E236" s="130"/>
      <c r="F236" s="99"/>
    </row>
    <row r="237" spans="1:6" ht="38.25" x14ac:dyDescent="0.2">
      <c r="A237" s="94"/>
      <c r="B237" s="132" t="s">
        <v>174</v>
      </c>
      <c r="C237" s="32"/>
      <c r="D237" s="98"/>
      <c r="E237" s="130"/>
      <c r="F237" s="99"/>
    </row>
    <row r="238" spans="1:6" ht="14.25" x14ac:dyDescent="0.2">
      <c r="A238" s="94"/>
      <c r="B238" s="154"/>
      <c r="C238" s="32">
        <v>30</v>
      </c>
      <c r="D238" s="98" t="s">
        <v>8</v>
      </c>
      <c r="E238" s="101"/>
      <c r="F238" s="102">
        <f>C238*E238</f>
        <v>0</v>
      </c>
    </row>
    <row r="239" spans="1:6" x14ac:dyDescent="0.2">
      <c r="A239" s="103"/>
      <c r="B239" s="104"/>
      <c r="C239" s="33"/>
      <c r="D239" s="86"/>
      <c r="E239" s="87"/>
      <c r="F239" s="87"/>
    </row>
    <row r="240" spans="1:6" x14ac:dyDescent="0.2">
      <c r="A240" s="125"/>
      <c r="B240" s="126"/>
      <c r="C240" s="107"/>
      <c r="D240" s="127"/>
      <c r="E240" s="128"/>
      <c r="F240" s="129"/>
    </row>
    <row r="241" spans="1:6" x14ac:dyDescent="0.2">
      <c r="A241" s="94">
        <f>COUNT($A$15:A240)+1</f>
        <v>38</v>
      </c>
      <c r="B241" s="95" t="s">
        <v>175</v>
      </c>
      <c r="C241" s="32"/>
      <c r="D241" s="98"/>
      <c r="E241" s="130"/>
      <c r="F241" s="102"/>
    </row>
    <row r="242" spans="1:6" ht="25.5" x14ac:dyDescent="0.2">
      <c r="A242" s="94"/>
      <c r="B242" s="155" t="s">
        <v>176</v>
      </c>
      <c r="C242" s="32"/>
      <c r="D242" s="98"/>
      <c r="E242" s="130"/>
      <c r="F242" s="99"/>
    </row>
    <row r="243" spans="1:6" x14ac:dyDescent="0.2">
      <c r="A243" s="94"/>
      <c r="B243" s="154"/>
      <c r="C243" s="32">
        <v>14</v>
      </c>
      <c r="D243" s="98" t="s">
        <v>1</v>
      </c>
      <c r="E243" s="101"/>
      <c r="F243" s="102">
        <f>C243*E243</f>
        <v>0</v>
      </c>
    </row>
    <row r="244" spans="1:6" x14ac:dyDescent="0.2">
      <c r="A244" s="103"/>
      <c r="B244" s="104"/>
      <c r="C244" s="33"/>
      <c r="D244" s="86"/>
      <c r="E244" s="87"/>
      <c r="F244" s="87"/>
    </row>
    <row r="245" spans="1:6" x14ac:dyDescent="0.2">
      <c r="A245" s="125"/>
      <c r="B245" s="126"/>
      <c r="C245" s="107"/>
      <c r="D245" s="127"/>
      <c r="E245" s="128"/>
      <c r="F245" s="129"/>
    </row>
    <row r="246" spans="1:6" x14ac:dyDescent="0.2">
      <c r="A246" s="94">
        <f>COUNT($A$15:A245)+1</f>
        <v>39</v>
      </c>
      <c r="B246" s="95" t="s">
        <v>177</v>
      </c>
      <c r="C246" s="32"/>
      <c r="D246" s="98"/>
      <c r="E246" s="130"/>
      <c r="F246" s="102"/>
    </row>
    <row r="247" spans="1:6" ht="25.5" x14ac:dyDescent="0.2">
      <c r="A247" s="94"/>
      <c r="B247" s="155" t="s">
        <v>178</v>
      </c>
      <c r="C247" s="32"/>
      <c r="D247" s="98"/>
      <c r="E247" s="130"/>
      <c r="F247" s="99"/>
    </row>
    <row r="248" spans="1:6" ht="14.25" x14ac:dyDescent="0.2">
      <c r="A248" s="94"/>
      <c r="B248" s="154"/>
      <c r="C248" s="32">
        <v>30</v>
      </c>
      <c r="D248" s="98" t="s">
        <v>8</v>
      </c>
      <c r="E248" s="101"/>
      <c r="F248" s="102">
        <f>C248*E248</f>
        <v>0</v>
      </c>
    </row>
    <row r="249" spans="1:6" x14ac:dyDescent="0.2">
      <c r="A249" s="103"/>
      <c r="B249" s="104"/>
      <c r="C249" s="33"/>
      <c r="D249" s="86"/>
      <c r="E249" s="87"/>
      <c r="F249" s="87"/>
    </row>
    <row r="250" spans="1:6" x14ac:dyDescent="0.2">
      <c r="A250" s="125"/>
      <c r="B250" s="133"/>
      <c r="C250" s="156"/>
      <c r="D250" s="127"/>
      <c r="E250" s="134"/>
      <c r="F250" s="134"/>
    </row>
    <row r="251" spans="1:6" x14ac:dyDescent="0.2">
      <c r="A251" s="94">
        <f>COUNT($A$15:A250)+1</f>
        <v>40</v>
      </c>
      <c r="B251" s="95" t="s">
        <v>179</v>
      </c>
      <c r="C251" s="97"/>
      <c r="D251" s="98"/>
      <c r="E251" s="99"/>
      <c r="F251" s="99"/>
    </row>
    <row r="252" spans="1:6" ht="25.5" x14ac:dyDescent="0.2">
      <c r="A252" s="94"/>
      <c r="B252" s="155" t="s">
        <v>180</v>
      </c>
      <c r="C252" s="97"/>
      <c r="D252" s="98"/>
      <c r="E252" s="99"/>
      <c r="F252" s="99"/>
    </row>
    <row r="253" spans="1:6" x14ac:dyDescent="0.2">
      <c r="A253" s="94"/>
      <c r="B253" s="100"/>
      <c r="C253" s="157"/>
      <c r="D253" s="158">
        <v>0.03</v>
      </c>
      <c r="E253" s="99"/>
      <c r="F253" s="102">
        <f>D253*(SUM(F189:F249))</f>
        <v>0</v>
      </c>
    </row>
    <row r="254" spans="1:6" x14ac:dyDescent="0.2">
      <c r="A254" s="103"/>
      <c r="B254" s="159"/>
      <c r="C254" s="160"/>
      <c r="D254" s="161"/>
      <c r="E254" s="162"/>
      <c r="F254" s="87"/>
    </row>
    <row r="255" spans="1:6" x14ac:dyDescent="0.2">
      <c r="A255" s="163"/>
      <c r="B255" s="497" t="s">
        <v>198</v>
      </c>
      <c r="C255" s="497"/>
      <c r="D255" s="497"/>
      <c r="E255" s="164" t="s">
        <v>12</v>
      </c>
      <c r="F255" s="70">
        <f>SUM(F189:F254)</f>
        <v>0</v>
      </c>
    </row>
    <row r="258" spans="1:6" x14ac:dyDescent="0.2">
      <c r="A258" s="14" t="s">
        <v>136</v>
      </c>
      <c r="B258" s="82" t="s">
        <v>137</v>
      </c>
      <c r="C258" s="60"/>
      <c r="D258" s="82"/>
      <c r="E258" s="61"/>
      <c r="F258" s="61"/>
    </row>
    <row r="259" spans="1:6" s="93" customFormat="1" x14ac:dyDescent="0.2">
      <c r="A259" s="88">
        <v>1</v>
      </c>
      <c r="B259" s="89"/>
      <c r="C259" s="90"/>
      <c r="D259" s="91"/>
      <c r="E259" s="92"/>
      <c r="F259" s="92"/>
    </row>
    <row r="260" spans="1:6" x14ac:dyDescent="0.2">
      <c r="A260" s="94">
        <f>COUNT($A$15:A259)+1</f>
        <v>42</v>
      </c>
      <c r="B260" s="95" t="s">
        <v>141</v>
      </c>
      <c r="C260" s="65"/>
      <c r="D260" s="64"/>
      <c r="E260" s="71"/>
      <c r="F260" s="71"/>
    </row>
    <row r="261" spans="1:6" ht="89.25" x14ac:dyDescent="0.2">
      <c r="A261" s="94"/>
      <c r="B261" s="96" t="s">
        <v>142</v>
      </c>
      <c r="C261" s="97"/>
      <c r="D261" s="98"/>
      <c r="E261" s="99"/>
      <c r="F261" s="99"/>
    </row>
    <row r="262" spans="1:6" ht="38.25" x14ac:dyDescent="0.2">
      <c r="A262" s="94"/>
      <c r="B262" s="96" t="s">
        <v>143</v>
      </c>
      <c r="C262" s="97"/>
      <c r="D262" s="98"/>
      <c r="E262" s="99"/>
      <c r="F262" s="99"/>
    </row>
    <row r="263" spans="1:6" x14ac:dyDescent="0.2">
      <c r="A263" s="94"/>
      <c r="B263" s="96" t="s">
        <v>144</v>
      </c>
      <c r="C263" s="97"/>
      <c r="D263" s="98"/>
      <c r="E263" s="99"/>
      <c r="F263" s="99"/>
    </row>
    <row r="264" spans="1:6" ht="14.25" x14ac:dyDescent="0.2">
      <c r="A264" s="94"/>
      <c r="B264" s="100" t="s">
        <v>199</v>
      </c>
      <c r="C264" s="32">
        <v>3</v>
      </c>
      <c r="D264" s="98" t="s">
        <v>8</v>
      </c>
      <c r="E264" s="101"/>
      <c r="F264" s="102">
        <f>C264*E264</f>
        <v>0</v>
      </c>
    </row>
    <row r="265" spans="1:6" x14ac:dyDescent="0.2">
      <c r="A265" s="103"/>
      <c r="B265" s="104"/>
      <c r="C265" s="33"/>
      <c r="D265" s="86"/>
      <c r="E265" s="87"/>
      <c r="F265" s="87"/>
    </row>
    <row r="266" spans="1:6" x14ac:dyDescent="0.2">
      <c r="A266" s="125"/>
      <c r="B266" s="126"/>
      <c r="C266" s="107"/>
      <c r="D266" s="127"/>
      <c r="E266" s="128"/>
      <c r="F266" s="129"/>
    </row>
    <row r="267" spans="1:6" x14ac:dyDescent="0.2">
      <c r="A267" s="94">
        <f>COUNT($A$15:A266)+1</f>
        <v>43</v>
      </c>
      <c r="B267" s="95" t="s">
        <v>146</v>
      </c>
      <c r="C267" s="32"/>
      <c r="D267" s="98"/>
      <c r="E267" s="130"/>
      <c r="F267" s="102"/>
    </row>
    <row r="268" spans="1:6" ht="89.25" x14ac:dyDescent="0.2">
      <c r="A268" s="131"/>
      <c r="B268" s="132" t="s">
        <v>147</v>
      </c>
      <c r="C268" s="32"/>
      <c r="D268" s="98"/>
      <c r="E268" s="130"/>
      <c r="F268" s="99"/>
    </row>
    <row r="269" spans="1:6" ht="25.5" x14ac:dyDescent="0.2">
      <c r="A269" s="131"/>
      <c r="B269" s="132" t="s">
        <v>148</v>
      </c>
      <c r="C269" s="32"/>
      <c r="D269" s="98"/>
      <c r="E269" s="130"/>
      <c r="F269" s="99"/>
    </row>
    <row r="270" spans="1:6" x14ac:dyDescent="0.2">
      <c r="A270" s="131"/>
      <c r="B270" s="132" t="s">
        <v>144</v>
      </c>
      <c r="C270" s="32"/>
      <c r="D270" s="98"/>
      <c r="E270" s="130"/>
      <c r="F270" s="99"/>
    </row>
    <row r="271" spans="1:6" ht="25.5" x14ac:dyDescent="0.2">
      <c r="A271" s="131"/>
      <c r="B271" s="132" t="s">
        <v>149</v>
      </c>
      <c r="C271" s="32"/>
      <c r="D271" s="98"/>
      <c r="E271" s="130"/>
      <c r="F271" s="99"/>
    </row>
    <row r="272" spans="1:6" x14ac:dyDescent="0.2">
      <c r="A272" s="94"/>
      <c r="B272" s="100" t="s">
        <v>200</v>
      </c>
      <c r="C272" s="32">
        <v>1</v>
      </c>
      <c r="D272" s="98" t="s">
        <v>1</v>
      </c>
      <c r="E272" s="101"/>
      <c r="F272" s="102">
        <f>C272*E272</f>
        <v>0</v>
      </c>
    </row>
    <row r="273" spans="1:6" x14ac:dyDescent="0.2">
      <c r="A273" s="103"/>
      <c r="B273" s="104"/>
      <c r="C273" s="33"/>
      <c r="D273" s="86"/>
      <c r="E273" s="87"/>
      <c r="F273" s="87"/>
    </row>
    <row r="274" spans="1:6" x14ac:dyDescent="0.2">
      <c r="A274" s="125"/>
      <c r="B274" s="126"/>
      <c r="C274" s="107"/>
      <c r="D274" s="127"/>
      <c r="E274" s="128"/>
      <c r="F274" s="129"/>
    </row>
    <row r="275" spans="1:6" x14ac:dyDescent="0.2">
      <c r="A275" s="94">
        <f>COUNT($A$15:A274)+1</f>
        <v>44</v>
      </c>
      <c r="B275" s="95" t="s">
        <v>155</v>
      </c>
      <c r="C275" s="32"/>
      <c r="D275" s="98"/>
      <c r="E275" s="130"/>
      <c r="F275" s="102"/>
    </row>
    <row r="276" spans="1:6" ht="25.5" x14ac:dyDescent="0.2">
      <c r="A276" s="131"/>
      <c r="B276" s="132" t="s">
        <v>201</v>
      </c>
      <c r="C276" s="32"/>
      <c r="D276" s="98"/>
      <c r="E276" s="130"/>
      <c r="F276" s="99"/>
    </row>
    <row r="277" spans="1:6" ht="63.75" x14ac:dyDescent="0.2">
      <c r="A277" s="131"/>
      <c r="B277" s="132" t="s">
        <v>157</v>
      </c>
      <c r="C277" s="32"/>
      <c r="D277" s="98"/>
      <c r="E277" s="130"/>
      <c r="F277" s="99"/>
    </row>
    <row r="278" spans="1:6" ht="25.5" x14ac:dyDescent="0.2">
      <c r="A278" s="131"/>
      <c r="B278" s="167" t="s">
        <v>153</v>
      </c>
      <c r="C278" s="32"/>
      <c r="D278" s="98"/>
      <c r="E278" s="130"/>
      <c r="F278" s="99"/>
    </row>
    <row r="279" spans="1:6" x14ac:dyDescent="0.2">
      <c r="A279" s="94"/>
      <c r="B279" s="100" t="s">
        <v>202</v>
      </c>
      <c r="C279" s="32">
        <v>1</v>
      </c>
      <c r="D279" s="98" t="s">
        <v>1</v>
      </c>
      <c r="E279" s="101"/>
      <c r="F279" s="102">
        <f>C279*E279</f>
        <v>0</v>
      </c>
    </row>
    <row r="280" spans="1:6" x14ac:dyDescent="0.2">
      <c r="A280" s="103"/>
      <c r="B280" s="104"/>
      <c r="C280" s="33"/>
      <c r="D280" s="86"/>
      <c r="E280" s="87"/>
      <c r="F280" s="87"/>
    </row>
    <row r="281" spans="1:6" x14ac:dyDescent="0.2">
      <c r="A281" s="125"/>
      <c r="B281" s="133"/>
      <c r="C281" s="107"/>
      <c r="D281" s="127"/>
      <c r="E281" s="128"/>
      <c r="F281" s="134"/>
    </row>
    <row r="282" spans="1:6" x14ac:dyDescent="0.2">
      <c r="A282" s="94">
        <f>COUNT($A$15:A281)+1</f>
        <v>45</v>
      </c>
      <c r="B282" s="95" t="s">
        <v>159</v>
      </c>
      <c r="C282" s="32"/>
      <c r="D282" s="98"/>
      <c r="E282" s="130"/>
      <c r="F282" s="99"/>
    </row>
    <row r="283" spans="1:6" ht="89.25" x14ac:dyDescent="0.2">
      <c r="A283" s="94"/>
      <c r="B283" s="132" t="s">
        <v>160</v>
      </c>
      <c r="C283" s="32"/>
      <c r="D283" s="98"/>
      <c r="E283" s="130"/>
      <c r="F283" s="99"/>
    </row>
    <row r="284" spans="1:6" ht="51" x14ac:dyDescent="0.2">
      <c r="A284" s="94"/>
      <c r="B284" s="132" t="s">
        <v>161</v>
      </c>
      <c r="C284" s="32"/>
      <c r="D284" s="98"/>
      <c r="E284" s="130"/>
      <c r="F284" s="99"/>
    </row>
    <row r="285" spans="1:6" x14ac:dyDescent="0.2">
      <c r="A285" s="94"/>
      <c r="B285" s="100" t="s">
        <v>162</v>
      </c>
      <c r="C285" s="32">
        <v>5</v>
      </c>
      <c r="D285" s="98" t="s">
        <v>23</v>
      </c>
      <c r="E285" s="101"/>
      <c r="F285" s="102">
        <f>C285*E285</f>
        <v>0</v>
      </c>
    </row>
    <row r="286" spans="1:6" x14ac:dyDescent="0.2">
      <c r="A286" s="103"/>
      <c r="B286" s="104"/>
      <c r="C286" s="33"/>
      <c r="D286" s="86"/>
      <c r="E286" s="87"/>
      <c r="F286" s="87"/>
    </row>
    <row r="287" spans="1:6" x14ac:dyDescent="0.2">
      <c r="A287" s="125"/>
      <c r="B287" s="133" t="s">
        <v>163</v>
      </c>
      <c r="C287" s="107"/>
      <c r="D287" s="127"/>
      <c r="E287" s="128"/>
      <c r="F287" s="134"/>
    </row>
    <row r="288" spans="1:6" x14ac:dyDescent="0.2">
      <c r="A288" s="94">
        <f>COUNT($A$15:A287)+1</f>
        <v>46</v>
      </c>
      <c r="B288" s="95" t="s">
        <v>164</v>
      </c>
      <c r="C288" s="32"/>
      <c r="D288" s="98"/>
      <c r="E288" s="130"/>
      <c r="F288" s="99"/>
    </row>
    <row r="289" spans="1:6" x14ac:dyDescent="0.2">
      <c r="A289" s="94"/>
      <c r="B289" s="132" t="s">
        <v>165</v>
      </c>
      <c r="C289" s="32"/>
      <c r="D289" s="98"/>
      <c r="E289" s="130"/>
      <c r="F289" s="99"/>
    </row>
    <row r="290" spans="1:6" ht="14.25" x14ac:dyDescent="0.2">
      <c r="A290" s="94"/>
      <c r="B290" s="100" t="s">
        <v>166</v>
      </c>
      <c r="C290" s="32">
        <v>44</v>
      </c>
      <c r="D290" s="98" t="s">
        <v>8</v>
      </c>
      <c r="E290" s="101"/>
      <c r="F290" s="102">
        <f>C290*E290</f>
        <v>0</v>
      </c>
    </row>
    <row r="291" spans="1:6" ht="14.25" x14ac:dyDescent="0.2">
      <c r="A291" s="94"/>
      <c r="B291" s="132" t="s">
        <v>167</v>
      </c>
      <c r="C291" s="32">
        <v>96</v>
      </c>
      <c r="D291" s="98" t="s">
        <v>8</v>
      </c>
      <c r="E291" s="101"/>
      <c r="F291" s="102">
        <f>C291*E291</f>
        <v>0</v>
      </c>
    </row>
    <row r="292" spans="1:6" x14ac:dyDescent="0.2">
      <c r="A292" s="94"/>
      <c r="B292" s="100" t="s">
        <v>168</v>
      </c>
      <c r="C292" s="32"/>
      <c r="D292" s="98"/>
      <c r="E292" s="102"/>
      <c r="F292" s="102"/>
    </row>
    <row r="293" spans="1:6" x14ac:dyDescent="0.2">
      <c r="A293" s="103"/>
      <c r="B293" s="104"/>
      <c r="C293" s="33"/>
      <c r="D293" s="86"/>
      <c r="E293" s="87"/>
      <c r="F293" s="87"/>
    </row>
    <row r="294" spans="1:6" s="140" customFormat="1" x14ac:dyDescent="0.2">
      <c r="A294" s="135"/>
      <c r="B294" s="136"/>
      <c r="C294" s="137"/>
      <c r="D294" s="138"/>
      <c r="E294" s="139"/>
      <c r="F294" s="139"/>
    </row>
    <row r="295" spans="1:6" s="140" customFormat="1" x14ac:dyDescent="0.2">
      <c r="A295" s="94">
        <f>COUNT($A$15:A294)+1</f>
        <v>47</v>
      </c>
      <c r="B295" s="142" t="s">
        <v>169</v>
      </c>
      <c r="C295" s="461"/>
      <c r="D295" s="143"/>
      <c r="E295" s="144"/>
      <c r="F295" s="145"/>
    </row>
    <row r="296" spans="1:6" s="140" customFormat="1" ht="25.5" x14ac:dyDescent="0.2">
      <c r="A296" s="146"/>
      <c r="B296" s="147" t="s">
        <v>170</v>
      </c>
      <c r="C296" s="461"/>
      <c r="D296" s="143"/>
      <c r="E296" s="144"/>
      <c r="F296" s="145"/>
    </row>
    <row r="297" spans="1:6" s="140" customFormat="1" x14ac:dyDescent="0.2">
      <c r="A297" s="146"/>
      <c r="C297" s="461">
        <v>3</v>
      </c>
      <c r="D297" s="140" t="s">
        <v>15</v>
      </c>
      <c r="E297" s="148"/>
      <c r="F297" s="145">
        <f t="shared" ref="F297" si="3">+E297*C297</f>
        <v>0</v>
      </c>
    </row>
    <row r="298" spans="1:6" s="140" customFormat="1" x14ac:dyDescent="0.2">
      <c r="A298" s="149"/>
      <c r="B298" s="150"/>
      <c r="C298" s="151"/>
      <c r="D298" s="152"/>
      <c r="E298" s="153"/>
      <c r="F298" s="153"/>
    </row>
    <row r="299" spans="1:6" x14ac:dyDescent="0.2">
      <c r="A299" s="125"/>
      <c r="B299" s="133" t="s">
        <v>163</v>
      </c>
      <c r="C299" s="107"/>
      <c r="D299" s="127"/>
      <c r="E299" s="128"/>
      <c r="F299" s="134"/>
    </row>
    <row r="300" spans="1:6" x14ac:dyDescent="0.2">
      <c r="A300" s="94">
        <f>COUNT($A$15:A299)+1</f>
        <v>48</v>
      </c>
      <c r="B300" s="95" t="s">
        <v>171</v>
      </c>
      <c r="C300" s="32"/>
      <c r="D300" s="98"/>
      <c r="E300" s="130"/>
      <c r="F300" s="99"/>
    </row>
    <row r="301" spans="1:6" ht="51" x14ac:dyDescent="0.2">
      <c r="A301" s="94"/>
      <c r="B301" s="132" t="s">
        <v>172</v>
      </c>
      <c r="C301" s="32"/>
      <c r="D301" s="98"/>
      <c r="E301" s="130"/>
      <c r="F301" s="99"/>
    </row>
    <row r="302" spans="1:6" ht="14.25" x14ac:dyDescent="0.2">
      <c r="A302" s="94"/>
      <c r="B302" s="154"/>
      <c r="C302" s="32">
        <v>3</v>
      </c>
      <c r="D302" s="98" t="s">
        <v>8</v>
      </c>
      <c r="E302" s="101"/>
      <c r="F302" s="102">
        <f>C302*E302</f>
        <v>0</v>
      </c>
    </row>
    <row r="303" spans="1:6" x14ac:dyDescent="0.2">
      <c r="A303" s="103"/>
      <c r="B303" s="104"/>
      <c r="C303" s="33"/>
      <c r="D303" s="86"/>
      <c r="E303" s="87"/>
      <c r="F303" s="87"/>
    </row>
    <row r="304" spans="1:6" x14ac:dyDescent="0.2">
      <c r="A304" s="125"/>
      <c r="B304" s="133" t="s">
        <v>163</v>
      </c>
      <c r="C304" s="107"/>
      <c r="D304" s="127"/>
      <c r="E304" s="128"/>
      <c r="F304" s="134"/>
    </row>
    <row r="305" spans="1:6" x14ac:dyDescent="0.2">
      <c r="A305" s="94">
        <f>COUNT($A$15:A304)+1</f>
        <v>49</v>
      </c>
      <c r="B305" s="95" t="s">
        <v>173</v>
      </c>
      <c r="C305" s="32"/>
      <c r="D305" s="98"/>
      <c r="E305" s="130"/>
      <c r="F305" s="99"/>
    </row>
    <row r="306" spans="1:6" ht="38.25" x14ac:dyDescent="0.2">
      <c r="A306" s="94"/>
      <c r="B306" s="132" t="s">
        <v>174</v>
      </c>
      <c r="C306" s="32"/>
      <c r="D306" s="98"/>
      <c r="E306" s="130"/>
      <c r="F306" s="99"/>
    </row>
    <row r="307" spans="1:6" ht="14.25" x14ac:dyDescent="0.2">
      <c r="A307" s="94"/>
      <c r="B307" s="154"/>
      <c r="C307" s="32">
        <v>3</v>
      </c>
      <c r="D307" s="98" t="s">
        <v>8</v>
      </c>
      <c r="E307" s="101"/>
      <c r="F307" s="102">
        <f>C307*E307</f>
        <v>0</v>
      </c>
    </row>
    <row r="308" spans="1:6" x14ac:dyDescent="0.2">
      <c r="A308" s="103"/>
      <c r="B308" s="104"/>
      <c r="C308" s="33"/>
      <c r="D308" s="86"/>
      <c r="E308" s="87"/>
      <c r="F308" s="87"/>
    </row>
    <row r="309" spans="1:6" x14ac:dyDescent="0.2">
      <c r="A309" s="125"/>
      <c r="B309" s="126"/>
      <c r="C309" s="107"/>
      <c r="D309" s="127"/>
      <c r="E309" s="128"/>
      <c r="F309" s="129"/>
    </row>
    <row r="310" spans="1:6" x14ac:dyDescent="0.2">
      <c r="A310" s="94">
        <f>COUNT($A$15:A309)+1</f>
        <v>50</v>
      </c>
      <c r="B310" s="95" t="s">
        <v>175</v>
      </c>
      <c r="C310" s="32"/>
      <c r="D310" s="98"/>
      <c r="E310" s="130"/>
      <c r="F310" s="102"/>
    </row>
    <row r="311" spans="1:6" ht="25.5" x14ac:dyDescent="0.2">
      <c r="A311" s="94"/>
      <c r="B311" s="155" t="s">
        <v>176</v>
      </c>
      <c r="C311" s="32"/>
      <c r="D311" s="98"/>
      <c r="E311" s="130"/>
      <c r="F311" s="99"/>
    </row>
    <row r="312" spans="1:6" x14ac:dyDescent="0.2">
      <c r="A312" s="94"/>
      <c r="B312" s="154"/>
      <c r="C312" s="32">
        <v>5</v>
      </c>
      <c r="D312" s="98" t="s">
        <v>1</v>
      </c>
      <c r="E312" s="101"/>
      <c r="F312" s="102">
        <f>C312*E312</f>
        <v>0</v>
      </c>
    </row>
    <row r="313" spans="1:6" x14ac:dyDescent="0.2">
      <c r="A313" s="103"/>
      <c r="B313" s="104"/>
      <c r="C313" s="33"/>
      <c r="D313" s="86"/>
      <c r="E313" s="87"/>
      <c r="F313" s="87"/>
    </row>
    <row r="314" spans="1:6" x14ac:dyDescent="0.2">
      <c r="A314" s="125"/>
      <c r="B314" s="21"/>
      <c r="C314" s="107"/>
      <c r="D314" s="182"/>
      <c r="E314" s="183"/>
      <c r="F314" s="183"/>
    </row>
    <row r="315" spans="1:6" x14ac:dyDescent="0.2">
      <c r="A315" s="94">
        <f>COUNT($A$15:A314)+1</f>
        <v>51</v>
      </c>
      <c r="B315" s="184" t="s">
        <v>203</v>
      </c>
      <c r="C315" s="32"/>
      <c r="D315" s="185"/>
      <c r="E315" s="186"/>
      <c r="F315" s="186"/>
    </row>
    <row r="316" spans="1:6" ht="25.5" x14ac:dyDescent="0.2">
      <c r="A316" s="94"/>
      <c r="B316" s="187" t="s">
        <v>204</v>
      </c>
      <c r="C316" s="32"/>
      <c r="D316" s="185"/>
      <c r="E316" s="186"/>
      <c r="F316" s="186"/>
    </row>
    <row r="317" spans="1:6" ht="14.25" x14ac:dyDescent="0.2">
      <c r="A317" s="94"/>
      <c r="B317" s="188" t="s">
        <v>205</v>
      </c>
      <c r="C317" s="32">
        <v>28</v>
      </c>
      <c r="D317" s="189" t="s">
        <v>8</v>
      </c>
      <c r="E317" s="101"/>
      <c r="F317" s="102">
        <f>C317*E317</f>
        <v>0</v>
      </c>
    </row>
    <row r="318" spans="1:6" x14ac:dyDescent="0.2">
      <c r="A318" s="103"/>
      <c r="B318" s="190"/>
      <c r="C318" s="33"/>
      <c r="D318" s="191"/>
      <c r="E318" s="87"/>
      <c r="F318" s="87"/>
    </row>
    <row r="319" spans="1:6" x14ac:dyDescent="0.2">
      <c r="A319" s="125"/>
      <c r="B319" s="21"/>
      <c r="C319" s="107"/>
      <c r="D319" s="182"/>
      <c r="E319" s="183"/>
      <c r="F319" s="183"/>
    </row>
    <row r="320" spans="1:6" x14ac:dyDescent="0.2">
      <c r="A320" s="94">
        <f>COUNT($A$15:A319)+1</f>
        <v>52</v>
      </c>
      <c r="B320" s="184" t="s">
        <v>206</v>
      </c>
      <c r="C320" s="32"/>
      <c r="D320" s="185"/>
      <c r="E320" s="186"/>
      <c r="F320" s="186"/>
    </row>
    <row r="321" spans="1:6" x14ac:dyDescent="0.2">
      <c r="A321" s="94"/>
      <c r="B321" s="192" t="s">
        <v>207</v>
      </c>
      <c r="C321" s="32"/>
      <c r="D321" s="185"/>
      <c r="E321" s="186"/>
      <c r="F321" s="186"/>
    </row>
    <row r="322" spans="1:6" x14ac:dyDescent="0.2">
      <c r="A322" s="94"/>
      <c r="B322" s="188" t="s">
        <v>208</v>
      </c>
      <c r="C322" s="32">
        <v>2</v>
      </c>
      <c r="D322" s="185" t="s">
        <v>1</v>
      </c>
      <c r="E322" s="101"/>
      <c r="F322" s="102">
        <f t="shared" ref="F322" si="4">C322*E322</f>
        <v>0</v>
      </c>
    </row>
    <row r="323" spans="1:6" x14ac:dyDescent="0.2">
      <c r="A323" s="103"/>
      <c r="B323" s="190"/>
      <c r="C323" s="33"/>
      <c r="D323" s="193"/>
      <c r="E323" s="87"/>
      <c r="F323" s="87"/>
    </row>
    <row r="324" spans="1:6" x14ac:dyDescent="0.2">
      <c r="A324" s="125"/>
      <c r="B324" s="21"/>
      <c r="C324" s="107"/>
      <c r="D324" s="182"/>
      <c r="E324" s="183"/>
      <c r="F324" s="183"/>
    </row>
    <row r="325" spans="1:6" x14ac:dyDescent="0.2">
      <c r="A325" s="94">
        <f>COUNT($A$15:A324)+1</f>
        <v>53</v>
      </c>
      <c r="B325" s="184" t="s">
        <v>209</v>
      </c>
      <c r="C325" s="32"/>
      <c r="D325" s="185"/>
      <c r="E325" s="186"/>
      <c r="F325" s="186"/>
    </row>
    <row r="326" spans="1:6" ht="25.5" x14ac:dyDescent="0.2">
      <c r="A326" s="94"/>
      <c r="B326" s="192" t="s">
        <v>210</v>
      </c>
      <c r="C326" s="32"/>
      <c r="D326" s="185"/>
      <c r="E326" s="186"/>
      <c r="F326" s="186"/>
    </row>
    <row r="327" spans="1:6" x14ac:dyDescent="0.2">
      <c r="A327" s="94"/>
      <c r="B327" s="188" t="s">
        <v>211</v>
      </c>
      <c r="C327" s="32">
        <v>10</v>
      </c>
      <c r="D327" s="185" t="s">
        <v>1</v>
      </c>
      <c r="E327" s="101"/>
      <c r="F327" s="102">
        <f t="shared" ref="F327" si="5">C327*E327</f>
        <v>0</v>
      </c>
    </row>
    <row r="328" spans="1:6" x14ac:dyDescent="0.2">
      <c r="A328" s="103"/>
      <c r="B328" s="190"/>
      <c r="C328" s="33"/>
      <c r="D328" s="193"/>
      <c r="E328" s="87"/>
      <c r="F328" s="87"/>
    </row>
    <row r="329" spans="1:6" x14ac:dyDescent="0.2">
      <c r="A329" s="125"/>
      <c r="B329" s="21"/>
      <c r="C329" s="156"/>
      <c r="D329" s="182"/>
      <c r="E329" s="129"/>
      <c r="F329" s="129"/>
    </row>
    <row r="330" spans="1:6" x14ac:dyDescent="0.2">
      <c r="A330" s="94">
        <f>COUNT($A$15:A329)+1</f>
        <v>54</v>
      </c>
      <c r="B330" s="184" t="s">
        <v>214</v>
      </c>
      <c r="C330" s="97"/>
      <c r="D330" s="185"/>
      <c r="E330" s="186"/>
      <c r="F330" s="102"/>
    </row>
    <row r="331" spans="1:6" ht="25.5" x14ac:dyDescent="0.2">
      <c r="A331" s="94"/>
      <c r="B331" s="192" t="s">
        <v>178</v>
      </c>
      <c r="C331" s="97"/>
      <c r="D331" s="185"/>
      <c r="E331" s="186"/>
      <c r="F331" s="102"/>
    </row>
    <row r="332" spans="1:6" ht="14.25" x14ac:dyDescent="0.2">
      <c r="A332" s="94"/>
      <c r="B332" s="202"/>
      <c r="C332" s="97">
        <v>30</v>
      </c>
      <c r="D332" s="189" t="s">
        <v>8</v>
      </c>
      <c r="E332" s="101"/>
      <c r="F332" s="102">
        <f>C332*E332</f>
        <v>0</v>
      </c>
    </row>
    <row r="333" spans="1:6" x14ac:dyDescent="0.2">
      <c r="A333" s="103"/>
      <c r="B333" s="203"/>
      <c r="C333" s="204"/>
      <c r="D333" s="193"/>
      <c r="E333" s="205"/>
      <c r="F333" s="87"/>
    </row>
    <row r="334" spans="1:6" x14ac:dyDescent="0.2">
      <c r="A334" s="125"/>
      <c r="B334" s="21"/>
      <c r="C334" s="156"/>
      <c r="D334" s="182"/>
      <c r="E334" s="183"/>
      <c r="F334" s="129"/>
    </row>
    <row r="335" spans="1:6" x14ac:dyDescent="0.2">
      <c r="A335" s="94">
        <f>COUNT($A$15:A334)+1</f>
        <v>55</v>
      </c>
      <c r="B335" s="184" t="s">
        <v>217</v>
      </c>
      <c r="C335" s="97"/>
      <c r="D335" s="185"/>
      <c r="E335" s="186"/>
      <c r="F335" s="102"/>
    </row>
    <row r="336" spans="1:6" ht="38.25" x14ac:dyDescent="0.2">
      <c r="A336" s="94"/>
      <c r="B336" s="192" t="s">
        <v>218</v>
      </c>
      <c r="C336" s="97"/>
      <c r="D336" s="185"/>
      <c r="E336" s="186"/>
      <c r="F336" s="186"/>
    </row>
    <row r="337" spans="1:6" x14ac:dyDescent="0.2">
      <c r="A337" s="94"/>
      <c r="B337" s="202"/>
      <c r="C337" s="97"/>
      <c r="D337" s="206">
        <v>0.02</v>
      </c>
      <c r="E337" s="102"/>
      <c r="F337" s="102">
        <f>D337*(SUM(F264:F332))</f>
        <v>0</v>
      </c>
    </row>
    <row r="338" spans="1:6" x14ac:dyDescent="0.2">
      <c r="A338" s="103"/>
      <c r="B338" s="203"/>
      <c r="C338" s="204"/>
      <c r="D338" s="193"/>
      <c r="E338" s="87"/>
      <c r="F338" s="87"/>
    </row>
    <row r="339" spans="1:6" x14ac:dyDescent="0.2">
      <c r="A339" s="125"/>
      <c r="B339" s="133"/>
      <c r="C339" s="156"/>
      <c r="D339" s="127"/>
      <c r="E339" s="134"/>
      <c r="F339" s="134"/>
    </row>
    <row r="340" spans="1:6" x14ac:dyDescent="0.2">
      <c r="A340" s="94">
        <f>COUNT($A$15:A339)+1</f>
        <v>56</v>
      </c>
      <c r="B340" s="95" t="s">
        <v>179</v>
      </c>
      <c r="C340" s="97"/>
      <c r="D340" s="98"/>
      <c r="E340" s="99"/>
      <c r="F340" s="99"/>
    </row>
    <row r="341" spans="1:6" ht="25.5" x14ac:dyDescent="0.2">
      <c r="A341" s="94"/>
      <c r="B341" s="155" t="s">
        <v>180</v>
      </c>
      <c r="C341" s="97"/>
      <c r="D341" s="98"/>
      <c r="E341" s="99"/>
      <c r="F341" s="99"/>
    </row>
    <row r="342" spans="1:6" x14ac:dyDescent="0.2">
      <c r="A342" s="94"/>
      <c r="B342" s="100"/>
      <c r="C342" s="157"/>
      <c r="D342" s="158">
        <v>0.03</v>
      </c>
      <c r="E342" s="99"/>
      <c r="F342" s="102">
        <f>D342*(SUM(F264:F338))</f>
        <v>0</v>
      </c>
    </row>
    <row r="343" spans="1:6" x14ac:dyDescent="0.2">
      <c r="A343" s="103"/>
      <c r="B343" s="159"/>
      <c r="C343" s="160"/>
      <c r="D343" s="161"/>
      <c r="E343" s="162"/>
      <c r="F343" s="87"/>
    </row>
    <row r="344" spans="1:6" x14ac:dyDescent="0.2">
      <c r="A344" s="163"/>
      <c r="B344" s="497" t="s">
        <v>219</v>
      </c>
      <c r="C344" s="497"/>
      <c r="D344" s="497"/>
      <c r="E344" s="164" t="s">
        <v>12</v>
      </c>
      <c r="F344" s="70">
        <f>SUM(F264:F343)</f>
        <v>0</v>
      </c>
    </row>
    <row r="347" spans="1:6" x14ac:dyDescent="0.2">
      <c r="A347" s="67" t="s">
        <v>138</v>
      </c>
      <c r="B347" s="68" t="s">
        <v>139</v>
      </c>
      <c r="C347" s="69"/>
      <c r="D347" s="68"/>
      <c r="E347" s="70"/>
      <c r="F347" s="70"/>
    </row>
    <row r="348" spans="1:6" s="93" customFormat="1" ht="19.5" customHeight="1" x14ac:dyDescent="0.2">
      <c r="A348" s="75"/>
      <c r="B348" s="72" t="s">
        <v>220</v>
      </c>
      <c r="C348" s="73"/>
      <c r="D348" s="64"/>
      <c r="E348" s="71"/>
      <c r="F348" s="207"/>
    </row>
    <row r="349" spans="1:6" s="93" customFormat="1" x14ac:dyDescent="0.2">
      <c r="A349" s="105"/>
      <c r="B349" s="133"/>
      <c r="C349" s="107"/>
      <c r="D349" s="127"/>
      <c r="E349" s="128"/>
      <c r="F349" s="134"/>
    </row>
    <row r="350" spans="1:6" x14ac:dyDescent="0.2">
      <c r="A350" s="111">
        <f>COUNT($A$7:A349)+1</f>
        <v>58</v>
      </c>
      <c r="B350" s="95" t="s">
        <v>221</v>
      </c>
      <c r="C350" s="65"/>
      <c r="D350" s="64"/>
      <c r="E350" s="71"/>
      <c r="F350" s="71"/>
    </row>
    <row r="351" spans="1:6" ht="127.5" x14ac:dyDescent="0.2">
      <c r="A351" s="111"/>
      <c r="B351" s="96" t="s">
        <v>222</v>
      </c>
      <c r="C351" s="97"/>
      <c r="D351" s="98"/>
      <c r="E351" s="99"/>
      <c r="F351" s="99"/>
    </row>
    <row r="352" spans="1:6" ht="25.5" x14ac:dyDescent="0.2">
      <c r="A352" s="111"/>
      <c r="B352" s="96" t="s">
        <v>153</v>
      </c>
      <c r="C352" s="97"/>
      <c r="D352" s="98"/>
      <c r="E352" s="99"/>
      <c r="F352" s="99"/>
    </row>
    <row r="353" spans="1:6" x14ac:dyDescent="0.2">
      <c r="A353" s="111"/>
      <c r="B353" s="154" t="s">
        <v>223</v>
      </c>
      <c r="C353" s="32">
        <v>3</v>
      </c>
      <c r="D353" s="98" t="s">
        <v>1</v>
      </c>
      <c r="E353" s="101"/>
      <c r="F353" s="102">
        <f>C353*E353</f>
        <v>0</v>
      </c>
    </row>
    <row r="354" spans="1:6" x14ac:dyDescent="0.2">
      <c r="A354" s="118"/>
      <c r="B354" s="104"/>
      <c r="C354" s="33"/>
      <c r="D354" s="86"/>
      <c r="E354" s="87"/>
      <c r="F354" s="87"/>
    </row>
    <row r="355" spans="1:6" s="93" customFormat="1" x14ac:dyDescent="0.2">
      <c r="A355" s="105"/>
      <c r="B355" s="133"/>
      <c r="C355" s="107"/>
      <c r="D355" s="127"/>
      <c r="E355" s="128"/>
      <c r="F355" s="134"/>
    </row>
    <row r="356" spans="1:6" x14ac:dyDescent="0.2">
      <c r="A356" s="111">
        <f>COUNT($A$7:A355)+1</f>
        <v>59</v>
      </c>
      <c r="B356" s="95" t="s">
        <v>224</v>
      </c>
      <c r="C356" s="65"/>
      <c r="D356" s="64"/>
      <c r="E356" s="71"/>
      <c r="F356" s="71"/>
    </row>
    <row r="357" spans="1:6" ht="127.5" x14ac:dyDescent="0.2">
      <c r="A357" s="111"/>
      <c r="B357" s="96" t="s">
        <v>225</v>
      </c>
      <c r="C357" s="97"/>
      <c r="D357" s="98"/>
      <c r="E357" s="99"/>
      <c r="F357" s="99"/>
    </row>
    <row r="358" spans="1:6" ht="25.5" x14ac:dyDescent="0.2">
      <c r="A358" s="111"/>
      <c r="B358" s="96" t="s">
        <v>153</v>
      </c>
      <c r="C358" s="97"/>
      <c r="D358" s="98"/>
      <c r="E358" s="99"/>
      <c r="F358" s="99"/>
    </row>
    <row r="359" spans="1:6" x14ac:dyDescent="0.2">
      <c r="A359" s="111"/>
      <c r="B359" s="154" t="s">
        <v>226</v>
      </c>
      <c r="C359" s="32">
        <v>8</v>
      </c>
      <c r="D359" s="98" t="s">
        <v>1</v>
      </c>
      <c r="E359" s="101"/>
      <c r="F359" s="102">
        <f>C359*E359</f>
        <v>0</v>
      </c>
    </row>
    <row r="360" spans="1:6" x14ac:dyDescent="0.2">
      <c r="A360" s="111"/>
      <c r="B360" s="154" t="s">
        <v>227</v>
      </c>
      <c r="C360" s="32">
        <v>2</v>
      </c>
      <c r="D360" s="98" t="s">
        <v>1</v>
      </c>
      <c r="E360" s="101"/>
      <c r="F360" s="102">
        <f>C360*E360</f>
        <v>0</v>
      </c>
    </row>
    <row r="361" spans="1:6" x14ac:dyDescent="0.2">
      <c r="A361" s="118"/>
      <c r="B361" s="104"/>
      <c r="C361" s="33"/>
      <c r="D361" s="86"/>
      <c r="E361" s="87"/>
      <c r="F361" s="87"/>
    </row>
    <row r="362" spans="1:6" x14ac:dyDescent="0.2">
      <c r="A362" s="105"/>
      <c r="B362" s="126"/>
      <c r="C362" s="107"/>
      <c r="D362" s="127"/>
      <c r="E362" s="128"/>
      <c r="F362" s="129"/>
    </row>
    <row r="363" spans="1:6" x14ac:dyDescent="0.2">
      <c r="A363" s="111">
        <f>COUNT($A$7:A362)+1</f>
        <v>60</v>
      </c>
      <c r="B363" s="95" t="s">
        <v>228</v>
      </c>
      <c r="C363" s="32"/>
      <c r="D363" s="98"/>
      <c r="E363" s="130"/>
      <c r="F363" s="102"/>
    </row>
    <row r="364" spans="1:6" ht="38.25" x14ac:dyDescent="0.2">
      <c r="A364" s="115"/>
      <c r="B364" s="132" t="s">
        <v>229</v>
      </c>
      <c r="C364" s="32"/>
      <c r="D364" s="98"/>
      <c r="E364" s="130"/>
      <c r="F364" s="99"/>
    </row>
    <row r="365" spans="1:6" ht="25.5" x14ac:dyDescent="0.2">
      <c r="A365" s="115"/>
      <c r="B365" s="132" t="s">
        <v>230</v>
      </c>
      <c r="C365" s="32"/>
      <c r="D365" s="98"/>
      <c r="E365" s="130"/>
      <c r="F365" s="99"/>
    </row>
    <row r="366" spans="1:6" ht="25.5" x14ac:dyDescent="0.2">
      <c r="A366" s="111"/>
      <c r="B366" s="96" t="s">
        <v>231</v>
      </c>
      <c r="C366" s="97"/>
      <c r="D366" s="98"/>
      <c r="E366" s="99"/>
      <c r="F366" s="99"/>
    </row>
    <row r="367" spans="1:6" x14ac:dyDescent="0.2">
      <c r="A367" s="111"/>
      <c r="B367" s="154" t="s">
        <v>232</v>
      </c>
      <c r="C367" s="32">
        <v>1</v>
      </c>
      <c r="D367" s="98" t="s">
        <v>1</v>
      </c>
      <c r="E367" s="101"/>
      <c r="F367" s="102">
        <f>C367*E367</f>
        <v>0</v>
      </c>
    </row>
    <row r="368" spans="1:6" x14ac:dyDescent="0.2">
      <c r="A368" s="118"/>
      <c r="B368" s="104"/>
      <c r="C368" s="33"/>
      <c r="D368" s="86"/>
      <c r="E368" s="87"/>
      <c r="F368" s="87"/>
    </row>
    <row r="369" spans="1:6" x14ac:dyDescent="0.2">
      <c r="A369" s="105"/>
      <c r="B369" s="126"/>
      <c r="C369" s="107"/>
      <c r="D369" s="127"/>
      <c r="E369" s="128"/>
      <c r="F369" s="129"/>
    </row>
    <row r="370" spans="1:6" x14ac:dyDescent="0.2">
      <c r="A370" s="111">
        <f>COUNT($A$7:A369)+1</f>
        <v>61</v>
      </c>
      <c r="B370" s="95" t="s">
        <v>233</v>
      </c>
      <c r="C370" s="32"/>
      <c r="D370" s="98"/>
      <c r="E370" s="130"/>
      <c r="F370" s="102"/>
    </row>
    <row r="371" spans="1:6" ht="38.25" x14ac:dyDescent="0.2">
      <c r="A371" s="115"/>
      <c r="B371" s="132" t="s">
        <v>234</v>
      </c>
      <c r="C371" s="32"/>
      <c r="D371" s="98"/>
      <c r="E371" s="130"/>
      <c r="F371" s="99"/>
    </row>
    <row r="372" spans="1:6" ht="25.5" x14ac:dyDescent="0.2">
      <c r="A372" s="115"/>
      <c r="B372" s="132" t="s">
        <v>230</v>
      </c>
      <c r="C372" s="32"/>
      <c r="D372" s="98"/>
      <c r="E372" s="130"/>
      <c r="F372" s="99"/>
    </row>
    <row r="373" spans="1:6" ht="25.5" x14ac:dyDescent="0.2">
      <c r="A373" s="111"/>
      <c r="B373" s="96" t="s">
        <v>235</v>
      </c>
      <c r="C373" s="97"/>
      <c r="D373" s="98"/>
      <c r="E373" s="99"/>
      <c r="F373" s="99"/>
    </row>
    <row r="374" spans="1:6" x14ac:dyDescent="0.2">
      <c r="A374" s="111"/>
      <c r="B374" s="154" t="s">
        <v>236</v>
      </c>
      <c r="C374" s="32">
        <v>2</v>
      </c>
      <c r="D374" s="98" t="s">
        <v>1</v>
      </c>
      <c r="E374" s="101"/>
      <c r="F374" s="102">
        <f>C374*E374</f>
        <v>0</v>
      </c>
    </row>
    <row r="375" spans="1:6" x14ac:dyDescent="0.2">
      <c r="A375" s="118"/>
      <c r="B375" s="104"/>
      <c r="C375" s="33"/>
      <c r="D375" s="86"/>
      <c r="E375" s="87"/>
      <c r="F375" s="87"/>
    </row>
    <row r="376" spans="1:6" x14ac:dyDescent="0.2">
      <c r="A376" s="105"/>
      <c r="B376" s="126"/>
      <c r="C376" s="107"/>
      <c r="D376" s="127"/>
      <c r="E376" s="128"/>
      <c r="F376" s="129"/>
    </row>
    <row r="377" spans="1:6" x14ac:dyDescent="0.2">
      <c r="A377" s="111">
        <f>COUNT($A$7:A376)+1</f>
        <v>62</v>
      </c>
      <c r="B377" s="95" t="s">
        <v>237</v>
      </c>
      <c r="C377" s="32"/>
      <c r="D377" s="98"/>
      <c r="E377" s="130"/>
      <c r="F377" s="102"/>
    </row>
    <row r="378" spans="1:6" ht="63.75" x14ac:dyDescent="0.2">
      <c r="A378" s="115"/>
      <c r="B378" s="132" t="s">
        <v>238</v>
      </c>
      <c r="C378" s="32"/>
      <c r="D378" s="98"/>
      <c r="E378" s="130"/>
      <c r="F378" s="99"/>
    </row>
    <row r="379" spans="1:6" x14ac:dyDescent="0.2">
      <c r="A379" s="111"/>
      <c r="B379" s="154" t="s">
        <v>239</v>
      </c>
      <c r="C379" s="32">
        <v>3</v>
      </c>
      <c r="D379" s="98" t="s">
        <v>1</v>
      </c>
      <c r="E379" s="101"/>
      <c r="F379" s="102">
        <f>C379*E379</f>
        <v>0</v>
      </c>
    </row>
    <row r="380" spans="1:6" x14ac:dyDescent="0.2">
      <c r="A380" s="118"/>
      <c r="B380" s="104"/>
      <c r="C380" s="33"/>
      <c r="D380" s="86"/>
      <c r="E380" s="87"/>
      <c r="F380" s="87"/>
    </row>
    <row r="381" spans="1:6" x14ac:dyDescent="0.2">
      <c r="A381" s="105"/>
      <c r="B381" s="133" t="s">
        <v>163</v>
      </c>
      <c r="C381" s="107"/>
      <c r="D381" s="127"/>
      <c r="E381" s="128"/>
      <c r="F381" s="134"/>
    </row>
    <row r="382" spans="1:6" x14ac:dyDescent="0.2">
      <c r="A382" s="111">
        <f>COUNT($A$7:A381)+1</f>
        <v>63</v>
      </c>
      <c r="B382" s="95" t="s">
        <v>240</v>
      </c>
      <c r="C382" s="32"/>
      <c r="D382" s="98"/>
      <c r="E382" s="130"/>
      <c r="F382" s="99"/>
    </row>
    <row r="383" spans="1:6" ht="89.25" x14ac:dyDescent="0.2">
      <c r="A383" s="111"/>
      <c r="B383" s="132" t="s">
        <v>241</v>
      </c>
      <c r="C383" s="32"/>
      <c r="D383" s="98"/>
      <c r="E383" s="130"/>
      <c r="F383" s="99"/>
    </row>
    <row r="384" spans="1:6" ht="25.5" x14ac:dyDescent="0.2">
      <c r="A384" s="111"/>
      <c r="B384" s="132" t="s">
        <v>242</v>
      </c>
      <c r="C384" s="32"/>
      <c r="D384" s="98"/>
      <c r="E384" s="130"/>
      <c r="F384" s="99"/>
    </row>
    <row r="385" spans="1:6" x14ac:dyDescent="0.2">
      <c r="A385" s="111"/>
      <c r="B385" s="154" t="s">
        <v>243</v>
      </c>
      <c r="C385" s="32">
        <v>4</v>
      </c>
      <c r="D385" s="98" t="s">
        <v>1</v>
      </c>
      <c r="E385" s="101"/>
      <c r="F385" s="102">
        <f>C385*E385</f>
        <v>0</v>
      </c>
    </row>
    <row r="386" spans="1:6" x14ac:dyDescent="0.2">
      <c r="A386" s="118"/>
      <c r="B386" s="104"/>
      <c r="C386" s="33"/>
      <c r="D386" s="86"/>
      <c r="E386" s="87"/>
      <c r="F386" s="87"/>
    </row>
    <row r="387" spans="1:6" s="93" customFormat="1" x14ac:dyDescent="0.2">
      <c r="A387" s="105"/>
      <c r="B387" s="121"/>
      <c r="C387" s="107"/>
      <c r="D387" s="108"/>
      <c r="E387" s="109"/>
      <c r="F387" s="122"/>
    </row>
    <row r="388" spans="1:6" x14ac:dyDescent="0.2">
      <c r="A388" s="111">
        <f>COUNT($A$7:A387)+1</f>
        <v>64</v>
      </c>
      <c r="B388" s="112" t="s">
        <v>244</v>
      </c>
      <c r="C388" s="208"/>
      <c r="D388" s="209"/>
      <c r="E388" s="210"/>
      <c r="F388" s="210"/>
    </row>
    <row r="389" spans="1:6" ht="63.75" x14ac:dyDescent="0.2">
      <c r="A389" s="111"/>
      <c r="B389" s="123" t="s">
        <v>245</v>
      </c>
      <c r="C389" s="24"/>
      <c r="D389" s="113"/>
      <c r="E389" s="116"/>
      <c r="F389" s="116"/>
    </row>
    <row r="390" spans="1:6" ht="25.5" x14ac:dyDescent="0.2">
      <c r="A390" s="111"/>
      <c r="B390" s="123" t="s">
        <v>153</v>
      </c>
      <c r="C390" s="24"/>
      <c r="D390" s="113"/>
      <c r="E390" s="116"/>
      <c r="F390" s="116"/>
    </row>
    <row r="391" spans="1:6" x14ac:dyDescent="0.2">
      <c r="A391" s="111"/>
      <c r="B391" s="117" t="s">
        <v>246</v>
      </c>
      <c r="C391" s="32">
        <v>6</v>
      </c>
      <c r="D391" s="113" t="s">
        <v>1</v>
      </c>
      <c r="E391" s="31"/>
      <c r="F391" s="23">
        <f>C391*E391</f>
        <v>0</v>
      </c>
    </row>
    <row r="392" spans="1:6" x14ac:dyDescent="0.2">
      <c r="A392" s="111"/>
      <c r="B392" s="117" t="s">
        <v>247</v>
      </c>
      <c r="C392" s="32">
        <v>9</v>
      </c>
      <c r="D392" s="113" t="s">
        <v>1</v>
      </c>
      <c r="E392" s="31"/>
      <c r="F392" s="23">
        <f>C392*E392</f>
        <v>0</v>
      </c>
    </row>
    <row r="393" spans="1:6" x14ac:dyDescent="0.2">
      <c r="A393" s="111"/>
      <c r="B393" s="117" t="s">
        <v>248</v>
      </c>
      <c r="C393" s="32">
        <v>4</v>
      </c>
      <c r="D393" s="113" t="s">
        <v>1</v>
      </c>
      <c r="E393" s="31"/>
      <c r="F393" s="23">
        <f>C393*E393</f>
        <v>0</v>
      </c>
    </row>
    <row r="394" spans="1:6" x14ac:dyDescent="0.2">
      <c r="A394" s="111"/>
      <c r="B394" s="117" t="s">
        <v>249</v>
      </c>
      <c r="C394" s="32"/>
      <c r="D394" s="113"/>
      <c r="E394" s="110"/>
      <c r="F394" s="23"/>
    </row>
    <row r="395" spans="1:6" x14ac:dyDescent="0.2">
      <c r="A395" s="118"/>
      <c r="B395" s="119"/>
      <c r="C395" s="33"/>
      <c r="D395" s="120"/>
      <c r="E395" s="35"/>
      <c r="F395" s="35"/>
    </row>
    <row r="396" spans="1:6" x14ac:dyDescent="0.2">
      <c r="A396" s="105"/>
      <c r="B396" s="133" t="s">
        <v>163</v>
      </c>
      <c r="C396" s="107"/>
      <c r="D396" s="127"/>
      <c r="E396" s="128"/>
      <c r="F396" s="134"/>
    </row>
    <row r="397" spans="1:6" x14ac:dyDescent="0.2">
      <c r="A397" s="111">
        <f>COUNT($A$7:A396)+1</f>
        <v>65</v>
      </c>
      <c r="B397" s="95" t="s">
        <v>250</v>
      </c>
      <c r="C397" s="32"/>
      <c r="D397" s="98"/>
      <c r="E397" s="130"/>
      <c r="F397" s="99"/>
    </row>
    <row r="398" spans="1:6" ht="102" x14ac:dyDescent="0.2">
      <c r="A398" s="111"/>
      <c r="B398" s="132" t="s">
        <v>251</v>
      </c>
      <c r="C398" s="32"/>
      <c r="D398" s="98"/>
      <c r="E398" s="130"/>
      <c r="F398" s="99"/>
    </row>
    <row r="399" spans="1:6" ht="25.5" x14ac:dyDescent="0.2">
      <c r="A399" s="111"/>
      <c r="B399" s="96" t="s">
        <v>153</v>
      </c>
      <c r="C399" s="97"/>
      <c r="D399" s="98"/>
      <c r="E399" s="99"/>
      <c r="F399" s="99"/>
    </row>
    <row r="400" spans="1:6" x14ac:dyDescent="0.2">
      <c r="A400" s="111"/>
      <c r="B400" s="154" t="s">
        <v>252</v>
      </c>
      <c r="C400" s="32">
        <v>9</v>
      </c>
      <c r="D400" s="98" t="s">
        <v>1</v>
      </c>
      <c r="E400" s="101"/>
      <c r="F400" s="102">
        <f>C400*E400</f>
        <v>0</v>
      </c>
    </row>
    <row r="401" spans="1:6" x14ac:dyDescent="0.2">
      <c r="A401" s="118"/>
      <c r="B401" s="104"/>
      <c r="C401" s="33"/>
      <c r="D401" s="86"/>
      <c r="E401" s="87"/>
      <c r="F401" s="87"/>
    </row>
    <row r="402" spans="1:6" x14ac:dyDescent="0.2">
      <c r="A402" s="105"/>
      <c r="B402" s="121" t="s">
        <v>163</v>
      </c>
      <c r="C402" s="107"/>
      <c r="D402" s="108"/>
      <c r="E402" s="109"/>
      <c r="F402" s="122"/>
    </row>
    <row r="403" spans="1:6" x14ac:dyDescent="0.2">
      <c r="A403" s="111">
        <f>COUNT($A$7:A402)+1</f>
        <v>66</v>
      </c>
      <c r="B403" s="112" t="s">
        <v>253</v>
      </c>
      <c r="C403" s="32"/>
      <c r="D403" s="113"/>
      <c r="E403" s="114"/>
      <c r="F403" s="116"/>
    </row>
    <row r="404" spans="1:6" ht="38.25" x14ac:dyDescent="0.2">
      <c r="A404" s="111"/>
      <c r="B404" s="26" t="s">
        <v>254</v>
      </c>
      <c r="C404" s="32"/>
      <c r="D404" s="113"/>
      <c r="E404" s="114"/>
      <c r="F404" s="116"/>
    </row>
    <row r="405" spans="1:6" ht="25.5" x14ac:dyDescent="0.2">
      <c r="A405" s="111"/>
      <c r="B405" s="123" t="s">
        <v>255</v>
      </c>
      <c r="C405" s="24"/>
      <c r="D405" s="113"/>
      <c r="E405" s="116"/>
      <c r="F405" s="116"/>
    </row>
    <row r="406" spans="1:6" ht="25.5" x14ac:dyDescent="0.2">
      <c r="A406" s="111"/>
      <c r="B406" s="211" t="s">
        <v>256</v>
      </c>
      <c r="C406" s="24"/>
      <c r="D406" s="113"/>
      <c r="E406" s="116"/>
      <c r="F406" s="116"/>
    </row>
    <row r="407" spans="1:6" x14ac:dyDescent="0.2">
      <c r="A407" s="111"/>
      <c r="B407" s="117" t="s">
        <v>257</v>
      </c>
      <c r="C407" s="32">
        <v>1</v>
      </c>
      <c r="D407" s="113" t="s">
        <v>23</v>
      </c>
      <c r="E407" s="31"/>
      <c r="F407" s="23">
        <f>C407*E407</f>
        <v>0</v>
      </c>
    </row>
    <row r="408" spans="1:6" x14ac:dyDescent="0.2">
      <c r="A408" s="111"/>
      <c r="B408" s="117" t="s">
        <v>258</v>
      </c>
      <c r="C408" s="32">
        <v>2</v>
      </c>
      <c r="D408" s="113" t="s">
        <v>23</v>
      </c>
      <c r="E408" s="31"/>
      <c r="F408" s="23">
        <f>C408*E408</f>
        <v>0</v>
      </c>
    </row>
    <row r="409" spans="1:6" x14ac:dyDescent="0.2">
      <c r="A409" s="111"/>
      <c r="B409" s="117" t="s">
        <v>259</v>
      </c>
      <c r="C409" s="32">
        <v>3</v>
      </c>
      <c r="D409" s="113" t="s">
        <v>23</v>
      </c>
      <c r="E409" s="31"/>
      <c r="F409" s="23">
        <f>C409*E409</f>
        <v>0</v>
      </c>
    </row>
    <row r="410" spans="1:6" x14ac:dyDescent="0.2">
      <c r="A410" s="118"/>
      <c r="B410" s="119"/>
      <c r="C410" s="33"/>
      <c r="D410" s="120"/>
      <c r="E410" s="35"/>
      <c r="F410" s="35"/>
    </row>
    <row r="411" spans="1:6" x14ac:dyDescent="0.2">
      <c r="A411" s="105"/>
      <c r="B411" s="133" t="s">
        <v>163</v>
      </c>
      <c r="C411" s="107"/>
      <c r="D411" s="127"/>
      <c r="E411" s="128"/>
      <c r="F411" s="134"/>
    </row>
    <row r="412" spans="1:6" x14ac:dyDescent="0.2">
      <c r="A412" s="111">
        <f>COUNT($A$7:A411)+1</f>
        <v>67</v>
      </c>
      <c r="B412" s="95" t="s">
        <v>260</v>
      </c>
      <c r="C412" s="32"/>
      <c r="D412" s="98"/>
      <c r="E412" s="130"/>
      <c r="F412" s="99"/>
    </row>
    <row r="413" spans="1:6" x14ac:dyDescent="0.2">
      <c r="A413" s="111"/>
      <c r="B413" s="132" t="s">
        <v>261</v>
      </c>
      <c r="C413" s="32"/>
      <c r="D413" s="98"/>
      <c r="E413" s="130"/>
      <c r="F413" s="99"/>
    </row>
    <row r="414" spans="1:6" x14ac:dyDescent="0.2">
      <c r="A414" s="111"/>
      <c r="B414" s="154"/>
      <c r="C414" s="32">
        <v>2</v>
      </c>
      <c r="D414" s="98" t="s">
        <v>1</v>
      </c>
      <c r="E414" s="101"/>
      <c r="F414" s="102">
        <f>C414*E414</f>
        <v>0</v>
      </c>
    </row>
    <row r="415" spans="1:6" x14ac:dyDescent="0.2">
      <c r="A415" s="118"/>
      <c r="B415" s="104"/>
      <c r="C415" s="33"/>
      <c r="D415" s="86"/>
      <c r="E415" s="87"/>
      <c r="F415" s="87"/>
    </row>
    <row r="416" spans="1:6" s="93" customFormat="1" ht="19.5" customHeight="1" x14ac:dyDescent="0.2">
      <c r="A416" s="212"/>
      <c r="B416" s="72" t="s">
        <v>262</v>
      </c>
      <c r="C416" s="73"/>
      <c r="D416" s="64"/>
      <c r="E416" s="71"/>
      <c r="F416" s="207"/>
    </row>
    <row r="417" spans="1:6" x14ac:dyDescent="0.2">
      <c r="A417" s="105"/>
      <c r="B417" s="133" t="s">
        <v>163</v>
      </c>
      <c r="C417" s="107"/>
      <c r="D417" s="127"/>
      <c r="E417" s="128"/>
      <c r="F417" s="134"/>
    </row>
    <row r="418" spans="1:6" x14ac:dyDescent="0.2">
      <c r="A418" s="111">
        <f>COUNT($A$7:A417)+1</f>
        <v>68</v>
      </c>
      <c r="B418" s="95" t="s">
        <v>263</v>
      </c>
      <c r="C418" s="32"/>
      <c r="D418" s="98"/>
      <c r="E418" s="130"/>
      <c r="F418" s="99"/>
    </row>
    <row r="419" spans="1:6" x14ac:dyDescent="0.2">
      <c r="A419" s="111"/>
      <c r="B419" s="132" t="s">
        <v>264</v>
      </c>
      <c r="C419" s="32"/>
      <c r="D419" s="98"/>
      <c r="E419" s="130"/>
      <c r="F419" s="99"/>
    </row>
    <row r="420" spans="1:6" ht="25.5" x14ac:dyDescent="0.2">
      <c r="A420" s="111"/>
      <c r="B420" s="96" t="s">
        <v>153</v>
      </c>
      <c r="C420" s="97"/>
      <c r="D420" s="98"/>
      <c r="E420" s="99"/>
      <c r="F420" s="99"/>
    </row>
    <row r="421" spans="1:6" ht="14.25" x14ac:dyDescent="0.2">
      <c r="A421" s="111"/>
      <c r="B421" s="154" t="s">
        <v>265</v>
      </c>
      <c r="C421" s="32">
        <v>6</v>
      </c>
      <c r="D421" s="98" t="s">
        <v>8</v>
      </c>
      <c r="E421" s="101"/>
      <c r="F421" s="102">
        <f>C421*E421</f>
        <v>0</v>
      </c>
    </row>
    <row r="422" spans="1:6" ht="14.25" x14ac:dyDescent="0.2">
      <c r="A422" s="111"/>
      <c r="B422" s="154" t="s">
        <v>266</v>
      </c>
      <c r="C422" s="32">
        <v>20</v>
      </c>
      <c r="D422" s="98" t="s">
        <v>8</v>
      </c>
      <c r="E422" s="101"/>
      <c r="F422" s="102">
        <f>C422*E422</f>
        <v>0</v>
      </c>
    </row>
    <row r="423" spans="1:6" ht="14.25" x14ac:dyDescent="0.2">
      <c r="A423" s="111"/>
      <c r="B423" s="154" t="s">
        <v>267</v>
      </c>
      <c r="C423" s="32">
        <v>22</v>
      </c>
      <c r="D423" s="98" t="s">
        <v>8</v>
      </c>
      <c r="E423" s="101"/>
      <c r="F423" s="102">
        <f>C423*E423</f>
        <v>0</v>
      </c>
    </row>
    <row r="424" spans="1:6" ht="14.25" x14ac:dyDescent="0.2">
      <c r="A424" s="111"/>
      <c r="B424" s="154" t="s">
        <v>268</v>
      </c>
      <c r="C424" s="32">
        <v>30</v>
      </c>
      <c r="D424" s="98" t="s">
        <v>8</v>
      </c>
      <c r="E424" s="101"/>
      <c r="F424" s="102">
        <f>C424*E424</f>
        <v>0</v>
      </c>
    </row>
    <row r="425" spans="1:6" x14ac:dyDescent="0.2">
      <c r="A425" s="118"/>
      <c r="B425" s="104"/>
      <c r="C425" s="33"/>
      <c r="D425" s="86"/>
      <c r="E425" s="87"/>
      <c r="F425" s="87"/>
    </row>
    <row r="426" spans="1:6" x14ac:dyDescent="0.2">
      <c r="A426" s="105"/>
      <c r="B426" s="126"/>
      <c r="C426" s="107"/>
      <c r="D426" s="127"/>
      <c r="E426" s="128"/>
      <c r="F426" s="129"/>
    </row>
    <row r="427" spans="1:6" x14ac:dyDescent="0.2">
      <c r="A427" s="111">
        <f>COUNT($A$7:A426)+1</f>
        <v>69</v>
      </c>
      <c r="B427" s="95" t="s">
        <v>269</v>
      </c>
      <c r="C427" s="32"/>
      <c r="D427" s="98"/>
      <c r="E427" s="130"/>
      <c r="F427" s="102"/>
    </row>
    <row r="428" spans="1:6" x14ac:dyDescent="0.2">
      <c r="A428" s="111"/>
      <c r="B428" s="132" t="s">
        <v>270</v>
      </c>
      <c r="C428" s="32"/>
      <c r="D428" s="98"/>
      <c r="E428" s="130"/>
      <c r="F428" s="99"/>
    </row>
    <row r="429" spans="1:6" ht="25.5" x14ac:dyDescent="0.2">
      <c r="A429" s="111"/>
      <c r="B429" s="96" t="s">
        <v>153</v>
      </c>
      <c r="C429" s="97"/>
      <c r="D429" s="98"/>
      <c r="E429" s="99"/>
      <c r="F429" s="99"/>
    </row>
    <row r="430" spans="1:6" x14ac:dyDescent="0.2">
      <c r="A430" s="111"/>
      <c r="B430" s="154" t="s">
        <v>266</v>
      </c>
      <c r="C430" s="32">
        <v>5</v>
      </c>
      <c r="D430" s="98" t="s">
        <v>1</v>
      </c>
      <c r="E430" s="101"/>
      <c r="F430" s="102">
        <f>C430*E430</f>
        <v>0</v>
      </c>
    </row>
    <row r="431" spans="1:6" x14ac:dyDescent="0.2">
      <c r="A431" s="111"/>
      <c r="B431" s="154" t="s">
        <v>267</v>
      </c>
      <c r="C431" s="32">
        <v>8</v>
      </c>
      <c r="D431" s="98" t="s">
        <v>1</v>
      </c>
      <c r="E431" s="101"/>
      <c r="F431" s="102">
        <f>C431*E431</f>
        <v>0</v>
      </c>
    </row>
    <row r="432" spans="1:6" x14ac:dyDescent="0.2">
      <c r="A432" s="111"/>
      <c r="B432" s="154" t="s">
        <v>268</v>
      </c>
      <c r="C432" s="32">
        <v>3</v>
      </c>
      <c r="D432" s="98" t="s">
        <v>1</v>
      </c>
      <c r="E432" s="101"/>
      <c r="F432" s="102">
        <f>C432*E432</f>
        <v>0</v>
      </c>
    </row>
    <row r="433" spans="1:6" x14ac:dyDescent="0.2">
      <c r="A433" s="118"/>
      <c r="B433" s="104"/>
      <c r="C433" s="33"/>
      <c r="D433" s="86"/>
      <c r="E433" s="87"/>
      <c r="F433" s="87"/>
    </row>
    <row r="434" spans="1:6" x14ac:dyDescent="0.2">
      <c r="A434" s="105"/>
      <c r="B434" s="126"/>
      <c r="C434" s="107"/>
      <c r="D434" s="127"/>
      <c r="E434" s="128"/>
      <c r="F434" s="129"/>
    </row>
    <row r="435" spans="1:6" x14ac:dyDescent="0.2">
      <c r="A435" s="111">
        <f>COUNT($A$7:A434)+1</f>
        <v>70</v>
      </c>
      <c r="B435" s="95" t="s">
        <v>64</v>
      </c>
      <c r="C435" s="32"/>
      <c r="D435" s="98"/>
      <c r="E435" s="130"/>
      <c r="F435" s="102"/>
    </row>
    <row r="436" spans="1:6" ht="25.5" x14ac:dyDescent="0.2">
      <c r="A436" s="111"/>
      <c r="B436" s="132" t="s">
        <v>271</v>
      </c>
      <c r="C436" s="32"/>
      <c r="D436" s="98"/>
      <c r="E436" s="130"/>
      <c r="F436" s="99"/>
    </row>
    <row r="437" spans="1:6" ht="25.5" x14ac:dyDescent="0.2">
      <c r="A437" s="111"/>
      <c r="B437" s="96" t="s">
        <v>153</v>
      </c>
      <c r="C437" s="97"/>
      <c r="D437" s="98"/>
      <c r="E437" s="99"/>
      <c r="F437" s="99"/>
    </row>
    <row r="438" spans="1:6" x14ac:dyDescent="0.2">
      <c r="A438" s="111"/>
      <c r="B438" s="154" t="s">
        <v>272</v>
      </c>
      <c r="C438" s="32">
        <v>2</v>
      </c>
      <c r="D438" s="98" t="s">
        <v>1</v>
      </c>
      <c r="E438" s="101"/>
      <c r="F438" s="102">
        <f>C438*E438</f>
        <v>0</v>
      </c>
    </row>
    <row r="439" spans="1:6" x14ac:dyDescent="0.2">
      <c r="A439" s="111"/>
      <c r="B439" s="154" t="s">
        <v>273</v>
      </c>
      <c r="C439" s="32">
        <v>1</v>
      </c>
      <c r="D439" s="98" t="s">
        <v>1</v>
      </c>
      <c r="E439" s="101"/>
      <c r="F439" s="102">
        <f>C439*E439</f>
        <v>0</v>
      </c>
    </row>
    <row r="440" spans="1:6" x14ac:dyDescent="0.2">
      <c r="A440" s="111"/>
      <c r="B440" s="154" t="s">
        <v>274</v>
      </c>
      <c r="C440" s="32">
        <v>2</v>
      </c>
      <c r="D440" s="98" t="s">
        <v>1</v>
      </c>
      <c r="E440" s="101"/>
      <c r="F440" s="102">
        <f>C440*E440</f>
        <v>0</v>
      </c>
    </row>
    <row r="441" spans="1:6" x14ac:dyDescent="0.2">
      <c r="A441" s="118"/>
      <c r="B441" s="104"/>
      <c r="C441" s="33"/>
      <c r="D441" s="86"/>
      <c r="E441" s="87"/>
      <c r="F441" s="87"/>
    </row>
    <row r="442" spans="1:6" x14ac:dyDescent="0.2">
      <c r="A442" s="105"/>
      <c r="B442" s="126"/>
      <c r="C442" s="107"/>
      <c r="D442" s="127"/>
      <c r="E442" s="128"/>
      <c r="F442" s="129"/>
    </row>
    <row r="443" spans="1:6" x14ac:dyDescent="0.2">
      <c r="A443" s="111">
        <f>COUNT($A$7:A442)+1</f>
        <v>71</v>
      </c>
      <c r="B443" s="95" t="s">
        <v>275</v>
      </c>
      <c r="C443" s="32"/>
      <c r="D443" s="98"/>
      <c r="E443" s="130"/>
      <c r="F443" s="102"/>
    </row>
    <row r="444" spans="1:6" x14ac:dyDescent="0.2">
      <c r="A444" s="111"/>
      <c r="B444" s="132" t="s">
        <v>276</v>
      </c>
      <c r="C444" s="32"/>
      <c r="D444" s="98"/>
      <c r="E444" s="130"/>
      <c r="F444" s="99"/>
    </row>
    <row r="445" spans="1:6" ht="25.5" x14ac:dyDescent="0.2">
      <c r="A445" s="111"/>
      <c r="B445" s="96" t="s">
        <v>153</v>
      </c>
      <c r="C445" s="97"/>
      <c r="D445" s="98"/>
      <c r="E445" s="99"/>
      <c r="F445" s="99"/>
    </row>
    <row r="446" spans="1:6" x14ac:dyDescent="0.2">
      <c r="A446" s="111"/>
      <c r="B446" s="154" t="s">
        <v>265</v>
      </c>
      <c r="C446" s="32">
        <v>1</v>
      </c>
      <c r="D446" s="98" t="s">
        <v>1</v>
      </c>
      <c r="E446" s="101"/>
      <c r="F446" s="102">
        <f>C446*E446</f>
        <v>0</v>
      </c>
    </row>
    <row r="447" spans="1:6" x14ac:dyDescent="0.2">
      <c r="A447" s="111"/>
      <c r="B447" s="154" t="s">
        <v>266</v>
      </c>
      <c r="C447" s="32">
        <v>2</v>
      </c>
      <c r="D447" s="98" t="s">
        <v>1</v>
      </c>
      <c r="E447" s="101"/>
      <c r="F447" s="102">
        <f>C447*E447</f>
        <v>0</v>
      </c>
    </row>
    <row r="448" spans="1:6" x14ac:dyDescent="0.2">
      <c r="A448" s="111"/>
      <c r="B448" s="154" t="s">
        <v>267</v>
      </c>
      <c r="C448" s="32">
        <v>3</v>
      </c>
      <c r="D448" s="98" t="s">
        <v>1</v>
      </c>
      <c r="E448" s="101"/>
      <c r="F448" s="102">
        <f>C448*E448</f>
        <v>0</v>
      </c>
    </row>
    <row r="449" spans="1:6" x14ac:dyDescent="0.2">
      <c r="A449" s="111"/>
      <c r="B449" s="154" t="s">
        <v>268</v>
      </c>
      <c r="C449" s="32">
        <v>1</v>
      </c>
      <c r="D449" s="98" t="s">
        <v>1</v>
      </c>
      <c r="E449" s="101"/>
      <c r="F449" s="102">
        <f>C449*E449</f>
        <v>0</v>
      </c>
    </row>
    <row r="450" spans="1:6" x14ac:dyDescent="0.2">
      <c r="A450" s="118"/>
      <c r="B450" s="104"/>
      <c r="C450" s="33"/>
      <c r="D450" s="86"/>
      <c r="E450" s="87"/>
      <c r="F450" s="87"/>
    </row>
    <row r="451" spans="1:6" x14ac:dyDescent="0.2">
      <c r="A451" s="105"/>
      <c r="B451" s="126"/>
      <c r="C451" s="107"/>
      <c r="D451" s="127"/>
      <c r="E451" s="128"/>
      <c r="F451" s="129"/>
    </row>
    <row r="452" spans="1:6" x14ac:dyDescent="0.2">
      <c r="A452" s="111">
        <f>COUNT($A$7:A451)+1</f>
        <v>72</v>
      </c>
      <c r="B452" s="95" t="s">
        <v>277</v>
      </c>
      <c r="C452" s="32"/>
      <c r="D452" s="98"/>
      <c r="E452" s="130"/>
      <c r="F452" s="102"/>
    </row>
    <row r="453" spans="1:6" ht="89.25" x14ac:dyDescent="0.2">
      <c r="A453" s="111"/>
      <c r="B453" s="177" t="s">
        <v>278</v>
      </c>
      <c r="C453" s="32"/>
      <c r="D453" s="98"/>
      <c r="E453" s="130"/>
      <c r="F453" s="99"/>
    </row>
    <row r="454" spans="1:6" ht="25.5" x14ac:dyDescent="0.2">
      <c r="A454" s="111"/>
      <c r="B454" s="96" t="s">
        <v>279</v>
      </c>
      <c r="C454" s="97"/>
      <c r="D454" s="98"/>
      <c r="E454" s="99"/>
      <c r="F454" s="99"/>
    </row>
    <row r="455" spans="1:6" x14ac:dyDescent="0.2">
      <c r="A455" s="111"/>
      <c r="B455" s="154" t="s">
        <v>186</v>
      </c>
      <c r="C455" s="32">
        <v>12</v>
      </c>
      <c r="D455" s="98" t="s">
        <v>1</v>
      </c>
      <c r="E455" s="101"/>
      <c r="F455" s="102">
        <f>C455*E455</f>
        <v>0</v>
      </c>
    </row>
    <row r="456" spans="1:6" x14ac:dyDescent="0.2">
      <c r="A456" s="111"/>
      <c r="B456" s="154" t="s">
        <v>195</v>
      </c>
      <c r="C456" s="32">
        <v>20</v>
      </c>
      <c r="D456" s="98" t="s">
        <v>1</v>
      </c>
      <c r="E456" s="101"/>
      <c r="F456" s="102">
        <f>C456*E456</f>
        <v>0</v>
      </c>
    </row>
    <row r="457" spans="1:6" x14ac:dyDescent="0.2">
      <c r="A457" s="111"/>
      <c r="B457" s="154" t="s">
        <v>154</v>
      </c>
      <c r="C457" s="32">
        <v>4</v>
      </c>
      <c r="D457" s="98" t="s">
        <v>1</v>
      </c>
      <c r="E457" s="101"/>
      <c r="F457" s="102">
        <f>C457*E457</f>
        <v>0</v>
      </c>
    </row>
    <row r="458" spans="1:6" x14ac:dyDescent="0.2">
      <c r="A458" s="118"/>
      <c r="B458" s="104"/>
      <c r="C458" s="33"/>
      <c r="D458" s="86"/>
      <c r="E458" s="87"/>
      <c r="F458" s="87"/>
    </row>
    <row r="459" spans="1:6" x14ac:dyDescent="0.2">
      <c r="A459" s="105"/>
      <c r="B459" s="126"/>
      <c r="C459" s="107"/>
      <c r="D459" s="127"/>
      <c r="E459" s="128"/>
      <c r="F459" s="129"/>
    </row>
    <row r="460" spans="1:6" x14ac:dyDescent="0.2">
      <c r="A460" s="111">
        <f>COUNT($A$7:A459)+1</f>
        <v>73</v>
      </c>
      <c r="B460" s="95" t="s">
        <v>280</v>
      </c>
      <c r="C460" s="32"/>
      <c r="D460" s="98"/>
      <c r="E460" s="130"/>
      <c r="F460" s="102"/>
    </row>
    <row r="461" spans="1:6" ht="25.5" x14ac:dyDescent="0.2">
      <c r="A461" s="111"/>
      <c r="B461" s="132" t="s">
        <v>281</v>
      </c>
      <c r="C461" s="32"/>
      <c r="D461" s="98"/>
      <c r="E461" s="130"/>
      <c r="F461" s="99"/>
    </row>
    <row r="462" spans="1:6" ht="25.5" x14ac:dyDescent="0.2">
      <c r="A462" s="111"/>
      <c r="B462" s="96" t="s">
        <v>153</v>
      </c>
      <c r="C462" s="32"/>
      <c r="D462" s="98"/>
      <c r="E462" s="130"/>
      <c r="F462" s="99"/>
    </row>
    <row r="463" spans="1:6" x14ac:dyDescent="0.2">
      <c r="A463" s="111"/>
      <c r="B463" s="154" t="s">
        <v>282</v>
      </c>
      <c r="C463" s="32">
        <v>2</v>
      </c>
      <c r="D463" s="98" t="s">
        <v>1</v>
      </c>
      <c r="E463" s="101"/>
      <c r="F463" s="102">
        <f>C463*E463</f>
        <v>0</v>
      </c>
    </row>
    <row r="464" spans="1:6" x14ac:dyDescent="0.2">
      <c r="A464" s="118"/>
      <c r="B464" s="104"/>
      <c r="C464" s="33"/>
      <c r="D464" s="86"/>
      <c r="E464" s="87"/>
      <c r="F464" s="87"/>
    </row>
    <row r="465" spans="1:6" x14ac:dyDescent="0.2">
      <c r="A465" s="105"/>
      <c r="B465" s="126"/>
      <c r="C465" s="107"/>
      <c r="D465" s="127"/>
      <c r="E465" s="128"/>
      <c r="F465" s="129"/>
    </row>
    <row r="466" spans="1:6" x14ac:dyDescent="0.2">
      <c r="A466" s="111">
        <f>COUNT($A$7:A465)+1</f>
        <v>74</v>
      </c>
      <c r="B466" s="95" t="s">
        <v>283</v>
      </c>
      <c r="C466" s="32"/>
      <c r="D466" s="98"/>
      <c r="E466" s="130"/>
      <c r="F466" s="102"/>
    </row>
    <row r="467" spans="1:6" ht="25.5" x14ac:dyDescent="0.2">
      <c r="A467" s="111"/>
      <c r="B467" s="132" t="s">
        <v>284</v>
      </c>
      <c r="C467" s="32"/>
      <c r="D467" s="98"/>
      <c r="E467" s="130"/>
      <c r="F467" s="99"/>
    </row>
    <row r="468" spans="1:6" ht="25.5" x14ac:dyDescent="0.2">
      <c r="A468" s="111"/>
      <c r="B468" s="96" t="s">
        <v>153</v>
      </c>
      <c r="C468" s="32"/>
      <c r="D468" s="98"/>
      <c r="E468" s="130"/>
      <c r="F468" s="99"/>
    </row>
    <row r="469" spans="1:6" x14ac:dyDescent="0.2">
      <c r="A469" s="111"/>
      <c r="B469" s="154" t="s">
        <v>285</v>
      </c>
      <c r="C469" s="32">
        <v>2</v>
      </c>
      <c r="D469" s="98" t="s">
        <v>1</v>
      </c>
      <c r="E469" s="101"/>
      <c r="F469" s="102">
        <f>C469*E469</f>
        <v>0</v>
      </c>
    </row>
    <row r="470" spans="1:6" x14ac:dyDescent="0.2">
      <c r="A470" s="111"/>
      <c r="B470" s="154" t="s">
        <v>286</v>
      </c>
      <c r="C470" s="32">
        <v>2</v>
      </c>
      <c r="D470" s="98" t="s">
        <v>1</v>
      </c>
      <c r="E470" s="101"/>
      <c r="F470" s="102">
        <f>C470*E470</f>
        <v>0</v>
      </c>
    </row>
    <row r="471" spans="1:6" x14ac:dyDescent="0.2">
      <c r="A471" s="118"/>
      <c r="B471" s="104"/>
      <c r="C471" s="33"/>
      <c r="D471" s="86"/>
      <c r="E471" s="87"/>
      <c r="F471" s="87"/>
    </row>
    <row r="472" spans="1:6" x14ac:dyDescent="0.2">
      <c r="A472" s="105"/>
      <c r="B472" s="126"/>
      <c r="C472" s="107"/>
      <c r="D472" s="127"/>
      <c r="E472" s="128"/>
      <c r="F472" s="129"/>
    </row>
    <row r="473" spans="1:6" x14ac:dyDescent="0.2">
      <c r="A473" s="111">
        <f>COUNT($A$7:A472)+1</f>
        <v>75</v>
      </c>
      <c r="B473" s="95" t="s">
        <v>287</v>
      </c>
      <c r="C473" s="32"/>
      <c r="D473" s="98"/>
      <c r="E473" s="130"/>
      <c r="F473" s="102"/>
    </row>
    <row r="474" spans="1:6" ht="51" x14ac:dyDescent="0.2">
      <c r="A474" s="111"/>
      <c r="B474" s="132" t="s">
        <v>288</v>
      </c>
      <c r="C474" s="32"/>
      <c r="D474" s="98"/>
      <c r="E474" s="130"/>
      <c r="F474" s="99"/>
    </row>
    <row r="475" spans="1:6" ht="25.5" x14ac:dyDescent="0.2">
      <c r="A475" s="111"/>
      <c r="B475" s="96" t="s">
        <v>153</v>
      </c>
      <c r="C475" s="32"/>
      <c r="D475" s="98"/>
      <c r="E475" s="130"/>
      <c r="F475" s="99"/>
    </row>
    <row r="476" spans="1:6" x14ac:dyDescent="0.2">
      <c r="A476" s="111"/>
      <c r="B476" s="154" t="s">
        <v>289</v>
      </c>
      <c r="C476" s="32">
        <v>2</v>
      </c>
      <c r="D476" s="98" t="s">
        <v>1</v>
      </c>
      <c r="E476" s="101"/>
      <c r="F476" s="102">
        <f>C476*E476</f>
        <v>0</v>
      </c>
    </row>
    <row r="477" spans="1:6" x14ac:dyDescent="0.2">
      <c r="A477" s="111"/>
      <c r="B477" s="154" t="s">
        <v>290</v>
      </c>
      <c r="C477" s="32">
        <v>2</v>
      </c>
      <c r="D477" s="98" t="s">
        <v>1</v>
      </c>
      <c r="E477" s="101"/>
      <c r="F477" s="102">
        <f>C477*E477</f>
        <v>0</v>
      </c>
    </row>
    <row r="478" spans="1:6" x14ac:dyDescent="0.2">
      <c r="A478" s="118"/>
      <c r="B478" s="104"/>
      <c r="C478" s="33"/>
      <c r="D478" s="86"/>
      <c r="E478" s="87"/>
      <c r="F478" s="87"/>
    </row>
    <row r="479" spans="1:6" x14ac:dyDescent="0.2">
      <c r="A479" s="105"/>
      <c r="B479" s="126"/>
      <c r="C479" s="107"/>
      <c r="D479" s="127"/>
      <c r="E479" s="128"/>
      <c r="F479" s="129"/>
    </row>
    <row r="480" spans="1:6" x14ac:dyDescent="0.2">
      <c r="A480" s="111">
        <f>COUNT($A$7:A479)+1</f>
        <v>76</v>
      </c>
      <c r="B480" s="95" t="s">
        <v>291</v>
      </c>
      <c r="C480" s="32"/>
      <c r="D480" s="98"/>
      <c r="E480" s="130"/>
      <c r="F480" s="102"/>
    </row>
    <row r="481" spans="1:6" ht="51" x14ac:dyDescent="0.2">
      <c r="A481" s="111"/>
      <c r="B481" s="132" t="s">
        <v>292</v>
      </c>
      <c r="C481" s="32"/>
      <c r="D481" s="98"/>
      <c r="E481" s="130"/>
      <c r="F481" s="99"/>
    </row>
    <row r="482" spans="1:6" ht="25.5" x14ac:dyDescent="0.2">
      <c r="A482" s="111"/>
      <c r="B482" s="96" t="s">
        <v>153</v>
      </c>
      <c r="C482" s="32"/>
      <c r="D482" s="98"/>
      <c r="E482" s="130"/>
      <c r="F482" s="99"/>
    </row>
    <row r="483" spans="1:6" x14ac:dyDescent="0.2">
      <c r="A483" s="111"/>
      <c r="B483" s="154" t="s">
        <v>293</v>
      </c>
      <c r="C483" s="32">
        <v>2</v>
      </c>
      <c r="D483" s="98" t="s">
        <v>1</v>
      </c>
      <c r="E483" s="101"/>
      <c r="F483" s="102">
        <f>C483*E483</f>
        <v>0</v>
      </c>
    </row>
    <row r="484" spans="1:6" x14ac:dyDescent="0.2">
      <c r="A484" s="118"/>
      <c r="B484" s="104"/>
      <c r="C484" s="33"/>
      <c r="D484" s="86"/>
      <c r="E484" s="87"/>
      <c r="F484" s="87"/>
    </row>
    <row r="485" spans="1:6" x14ac:dyDescent="0.2">
      <c r="A485" s="105"/>
      <c r="B485" s="126"/>
      <c r="C485" s="107"/>
      <c r="D485" s="127"/>
      <c r="E485" s="128"/>
      <c r="F485" s="129"/>
    </row>
    <row r="486" spans="1:6" x14ac:dyDescent="0.2">
      <c r="A486" s="111">
        <f>COUNT($A$7:A485)+1</f>
        <v>77</v>
      </c>
      <c r="B486" s="95" t="s">
        <v>294</v>
      </c>
      <c r="C486" s="32"/>
      <c r="D486" s="98"/>
      <c r="E486" s="130"/>
      <c r="F486" s="102"/>
    </row>
    <row r="487" spans="1:6" ht="25.5" x14ac:dyDescent="0.2">
      <c r="A487" s="111"/>
      <c r="B487" s="132" t="s">
        <v>295</v>
      </c>
      <c r="C487" s="32"/>
      <c r="D487" s="98"/>
      <c r="E487" s="130"/>
      <c r="F487" s="99"/>
    </row>
    <row r="488" spans="1:6" ht="25.5" x14ac:dyDescent="0.2">
      <c r="A488" s="111"/>
      <c r="B488" s="96" t="s">
        <v>153</v>
      </c>
      <c r="C488" s="32"/>
      <c r="D488" s="98"/>
      <c r="E488" s="130"/>
      <c r="F488" s="99"/>
    </row>
    <row r="489" spans="1:6" x14ac:dyDescent="0.2">
      <c r="A489" s="111"/>
      <c r="B489" s="154" t="s">
        <v>293</v>
      </c>
      <c r="C489" s="32">
        <v>4</v>
      </c>
      <c r="D489" s="98" t="s">
        <v>1</v>
      </c>
      <c r="E489" s="101"/>
      <c r="F489" s="102">
        <f>C489*E489</f>
        <v>0</v>
      </c>
    </row>
    <row r="490" spans="1:6" x14ac:dyDescent="0.2">
      <c r="A490" s="111"/>
      <c r="B490" s="154" t="s">
        <v>296</v>
      </c>
      <c r="C490" s="32">
        <v>5</v>
      </c>
      <c r="D490" s="98" t="s">
        <v>1</v>
      </c>
      <c r="E490" s="101"/>
      <c r="F490" s="102">
        <f>C490*E490</f>
        <v>0</v>
      </c>
    </row>
    <row r="491" spans="1:6" x14ac:dyDescent="0.2">
      <c r="A491" s="111"/>
      <c r="B491" s="154" t="s">
        <v>297</v>
      </c>
      <c r="C491" s="32">
        <v>2</v>
      </c>
      <c r="D491" s="98" t="s">
        <v>1</v>
      </c>
      <c r="E491" s="101"/>
      <c r="F491" s="102">
        <f>C491*E491</f>
        <v>0</v>
      </c>
    </row>
    <row r="492" spans="1:6" x14ac:dyDescent="0.2">
      <c r="A492" s="118"/>
      <c r="B492" s="104"/>
      <c r="C492" s="33"/>
      <c r="D492" s="86"/>
      <c r="E492" s="87"/>
      <c r="F492" s="87"/>
    </row>
    <row r="493" spans="1:6" x14ac:dyDescent="0.2">
      <c r="A493" s="105"/>
      <c r="B493" s="126"/>
      <c r="C493" s="107"/>
      <c r="D493" s="127"/>
      <c r="E493" s="128"/>
      <c r="F493" s="129"/>
    </row>
    <row r="494" spans="1:6" x14ac:dyDescent="0.2">
      <c r="A494" s="111">
        <f>COUNT($A$7:A493)+1</f>
        <v>78</v>
      </c>
      <c r="B494" s="95" t="s">
        <v>298</v>
      </c>
      <c r="C494" s="32"/>
      <c r="D494" s="98"/>
      <c r="E494" s="130"/>
      <c r="F494" s="102"/>
    </row>
    <row r="495" spans="1:6" ht="25.5" x14ac:dyDescent="0.2">
      <c r="A495" s="111"/>
      <c r="B495" s="132" t="s">
        <v>299</v>
      </c>
      <c r="C495" s="32"/>
      <c r="D495" s="98"/>
      <c r="E495" s="130"/>
      <c r="F495" s="99"/>
    </row>
    <row r="496" spans="1:6" ht="25.5" x14ac:dyDescent="0.2">
      <c r="A496" s="111"/>
      <c r="B496" s="96" t="s">
        <v>153</v>
      </c>
      <c r="C496" s="32"/>
      <c r="D496" s="98"/>
      <c r="E496" s="130"/>
      <c r="F496" s="99"/>
    </row>
    <row r="497" spans="1:6" x14ac:dyDescent="0.2">
      <c r="A497" s="111"/>
      <c r="B497" s="154" t="s">
        <v>296</v>
      </c>
      <c r="C497" s="32">
        <v>2</v>
      </c>
      <c r="D497" s="98" t="s">
        <v>1</v>
      </c>
      <c r="E497" s="101"/>
      <c r="F497" s="102">
        <f>C497*E497</f>
        <v>0</v>
      </c>
    </row>
    <row r="498" spans="1:6" x14ac:dyDescent="0.2">
      <c r="A498" s="111"/>
      <c r="B498" s="154" t="s">
        <v>297</v>
      </c>
      <c r="C498" s="32">
        <v>1</v>
      </c>
      <c r="D498" s="98" t="s">
        <v>1</v>
      </c>
      <c r="E498" s="101"/>
      <c r="F498" s="102">
        <f>C498*E498</f>
        <v>0</v>
      </c>
    </row>
    <row r="499" spans="1:6" x14ac:dyDescent="0.2">
      <c r="A499" s="118"/>
      <c r="B499" s="104"/>
      <c r="C499" s="33"/>
      <c r="D499" s="86"/>
      <c r="E499" s="87"/>
      <c r="F499" s="87"/>
    </row>
    <row r="500" spans="1:6" x14ac:dyDescent="0.2">
      <c r="A500" s="105"/>
      <c r="B500" s="106"/>
      <c r="C500" s="107"/>
      <c r="D500" s="108"/>
      <c r="E500" s="109"/>
      <c r="F500" s="110"/>
    </row>
    <row r="501" spans="1:6" x14ac:dyDescent="0.2">
      <c r="A501" s="111">
        <f>COUNT($A$7:A500)+1</f>
        <v>79</v>
      </c>
      <c r="B501" s="112" t="s">
        <v>300</v>
      </c>
      <c r="C501" s="32"/>
      <c r="D501" s="113"/>
      <c r="E501" s="114"/>
      <c r="F501" s="23"/>
    </row>
    <row r="502" spans="1:6" ht="25.5" x14ac:dyDescent="0.2">
      <c r="A502" s="111"/>
      <c r="B502" s="26" t="s">
        <v>301</v>
      </c>
      <c r="C502" s="32"/>
      <c r="D502" s="113"/>
      <c r="E502" s="114"/>
      <c r="F502" s="116"/>
    </row>
    <row r="503" spans="1:6" ht="25.5" x14ac:dyDescent="0.2">
      <c r="A503" s="111"/>
      <c r="B503" s="123" t="s">
        <v>153</v>
      </c>
      <c r="C503" s="32"/>
      <c r="D503" s="113"/>
      <c r="E503" s="114"/>
      <c r="F503" s="116"/>
    </row>
    <row r="504" spans="1:6" x14ac:dyDescent="0.2">
      <c r="A504" s="111"/>
      <c r="B504" s="117"/>
      <c r="C504" s="32">
        <v>4</v>
      </c>
      <c r="D504" s="113" t="s">
        <v>1</v>
      </c>
      <c r="E504" s="31"/>
      <c r="F504" s="23">
        <f>C504*E504</f>
        <v>0</v>
      </c>
    </row>
    <row r="505" spans="1:6" x14ac:dyDescent="0.2">
      <c r="A505" s="118"/>
      <c r="B505" s="119"/>
      <c r="C505" s="33"/>
      <c r="D505" s="120"/>
      <c r="E505" s="35"/>
      <c r="F505" s="35"/>
    </row>
    <row r="506" spans="1:6" x14ac:dyDescent="0.2">
      <c r="A506" s="105"/>
      <c r="B506" s="126"/>
      <c r="C506" s="107"/>
      <c r="D506" s="127"/>
      <c r="E506" s="128"/>
      <c r="F506" s="129"/>
    </row>
    <row r="507" spans="1:6" x14ac:dyDescent="0.2">
      <c r="A507" s="111">
        <f>COUNT($A$7:A506)+1</f>
        <v>80</v>
      </c>
      <c r="B507" s="112" t="s">
        <v>302</v>
      </c>
      <c r="C507" s="32"/>
      <c r="D507" s="98"/>
      <c r="E507" s="130"/>
      <c r="F507" s="102"/>
    </row>
    <row r="508" spans="1:6" x14ac:dyDescent="0.2">
      <c r="A508" s="111"/>
      <c r="B508" s="132" t="s">
        <v>303</v>
      </c>
      <c r="C508" s="32"/>
      <c r="D508" s="98"/>
      <c r="E508" s="130"/>
      <c r="F508" s="99"/>
    </row>
    <row r="509" spans="1:6" ht="25.5" x14ac:dyDescent="0.2">
      <c r="A509" s="111"/>
      <c r="B509" s="96" t="s">
        <v>153</v>
      </c>
      <c r="C509" s="32"/>
      <c r="D509" s="98"/>
      <c r="E509" s="130"/>
      <c r="F509" s="99"/>
    </row>
    <row r="510" spans="1:6" x14ac:dyDescent="0.2">
      <c r="A510" s="111"/>
      <c r="B510" s="154"/>
      <c r="C510" s="32">
        <v>6</v>
      </c>
      <c r="D510" s="98" t="s">
        <v>1</v>
      </c>
      <c r="E510" s="101"/>
      <c r="F510" s="102">
        <f>C510*E510</f>
        <v>0</v>
      </c>
    </row>
    <row r="511" spans="1:6" x14ac:dyDescent="0.2">
      <c r="A511" s="118"/>
      <c r="B511" s="104"/>
      <c r="C511" s="33"/>
      <c r="D511" s="86"/>
      <c r="E511" s="87"/>
      <c r="F511" s="87"/>
    </row>
    <row r="512" spans="1:6" x14ac:dyDescent="0.2">
      <c r="A512" s="105"/>
      <c r="B512" s="126"/>
      <c r="C512" s="107"/>
      <c r="D512" s="127"/>
      <c r="E512" s="128"/>
      <c r="F512" s="129"/>
    </row>
    <row r="513" spans="1:6" x14ac:dyDescent="0.2">
      <c r="A513" s="111">
        <f>COUNT($A$7:A512)+1</f>
        <v>81</v>
      </c>
      <c r="B513" s="213" t="s">
        <v>304</v>
      </c>
      <c r="C513" s="32"/>
      <c r="D513" s="98"/>
      <c r="E513" s="130"/>
      <c r="F513" s="102"/>
    </row>
    <row r="514" spans="1:6" x14ac:dyDescent="0.2">
      <c r="A514" s="111"/>
      <c r="B514" s="132" t="s">
        <v>305</v>
      </c>
      <c r="C514" s="32"/>
      <c r="D514" s="98"/>
      <c r="E514" s="130"/>
      <c r="F514" s="99"/>
    </row>
    <row r="515" spans="1:6" ht="25.5" x14ac:dyDescent="0.2">
      <c r="A515" s="111"/>
      <c r="B515" s="96" t="s">
        <v>153</v>
      </c>
      <c r="C515" s="32"/>
      <c r="D515" s="98"/>
      <c r="E515" s="130"/>
      <c r="F515" s="99"/>
    </row>
    <row r="516" spans="1:6" x14ac:dyDescent="0.2">
      <c r="A516" s="111"/>
      <c r="B516" s="154"/>
      <c r="C516" s="32">
        <v>6</v>
      </c>
      <c r="D516" s="98" t="s">
        <v>1</v>
      </c>
      <c r="E516" s="101"/>
      <c r="F516" s="102">
        <f>C516*E516</f>
        <v>0</v>
      </c>
    </row>
    <row r="517" spans="1:6" x14ac:dyDescent="0.2">
      <c r="A517" s="118"/>
      <c r="B517" s="104"/>
      <c r="C517" s="33"/>
      <c r="D517" s="86"/>
      <c r="E517" s="87"/>
      <c r="F517" s="87"/>
    </row>
    <row r="518" spans="1:6" x14ac:dyDescent="0.2">
      <c r="A518" s="105"/>
      <c r="B518" s="106"/>
      <c r="C518" s="107"/>
      <c r="D518" s="108"/>
      <c r="E518" s="109"/>
      <c r="F518" s="110"/>
    </row>
    <row r="519" spans="1:6" x14ac:dyDescent="0.2">
      <c r="A519" s="111">
        <f>COUNT($A$7:A518)+1</f>
        <v>82</v>
      </c>
      <c r="B519" s="112" t="s">
        <v>306</v>
      </c>
      <c r="C519" s="32"/>
      <c r="D519" s="113"/>
      <c r="E519" s="114"/>
      <c r="F519" s="23"/>
    </row>
    <row r="520" spans="1:6" ht="25.5" x14ac:dyDescent="0.2">
      <c r="A520" s="111"/>
      <c r="B520" s="26" t="s">
        <v>307</v>
      </c>
      <c r="C520" s="32"/>
      <c r="D520" s="113"/>
      <c r="E520" s="114"/>
      <c r="F520" s="116"/>
    </row>
    <row r="521" spans="1:6" ht="25.5" x14ac:dyDescent="0.2">
      <c r="A521" s="111"/>
      <c r="B521" s="96" t="s">
        <v>153</v>
      </c>
      <c r="C521" s="32"/>
      <c r="D521" s="98"/>
      <c r="E521" s="130"/>
      <c r="F521" s="99"/>
    </row>
    <row r="522" spans="1:6" x14ac:dyDescent="0.2">
      <c r="A522" s="111"/>
      <c r="B522" s="117" t="s">
        <v>308</v>
      </c>
      <c r="C522" s="32">
        <v>6</v>
      </c>
      <c r="D522" s="113" t="s">
        <v>1</v>
      </c>
      <c r="E522" s="31"/>
      <c r="F522" s="23">
        <f>C522*E522</f>
        <v>0</v>
      </c>
    </row>
    <row r="523" spans="1:6" x14ac:dyDescent="0.2">
      <c r="A523" s="111"/>
      <c r="B523" s="117" t="s">
        <v>309</v>
      </c>
      <c r="C523" s="32">
        <v>5</v>
      </c>
      <c r="D523" s="113" t="s">
        <v>1</v>
      </c>
      <c r="E523" s="31"/>
      <c r="F523" s="23">
        <f>C523*E523</f>
        <v>0</v>
      </c>
    </row>
    <row r="524" spans="1:6" x14ac:dyDescent="0.2">
      <c r="A524" s="118"/>
      <c r="B524" s="119"/>
      <c r="C524" s="33"/>
      <c r="D524" s="120"/>
      <c r="E524" s="35"/>
      <c r="F524" s="35"/>
    </row>
    <row r="525" spans="1:6" x14ac:dyDescent="0.2">
      <c r="A525" s="105"/>
      <c r="B525" s="106"/>
      <c r="C525" s="107"/>
      <c r="D525" s="108"/>
      <c r="E525" s="109"/>
      <c r="F525" s="110"/>
    </row>
    <row r="526" spans="1:6" x14ac:dyDescent="0.2">
      <c r="A526" s="111">
        <f>COUNT($A$7:A525)+1</f>
        <v>83</v>
      </c>
      <c r="B526" s="112" t="s">
        <v>310</v>
      </c>
      <c r="C526" s="32"/>
      <c r="D526" s="113"/>
      <c r="E526" s="114"/>
      <c r="F526" s="23"/>
    </row>
    <row r="527" spans="1:6" ht="25.5" x14ac:dyDescent="0.2">
      <c r="A527" s="111"/>
      <c r="B527" s="26" t="s">
        <v>311</v>
      </c>
      <c r="C527" s="32"/>
      <c r="D527" s="113"/>
      <c r="E527" s="114"/>
      <c r="F527" s="116"/>
    </row>
    <row r="528" spans="1:6" x14ac:dyDescent="0.2">
      <c r="A528" s="111"/>
      <c r="B528" s="117"/>
      <c r="C528" s="32">
        <v>1</v>
      </c>
      <c r="D528" s="113" t="s">
        <v>1</v>
      </c>
      <c r="E528" s="31"/>
      <c r="F528" s="23">
        <f>C528*E528</f>
        <v>0</v>
      </c>
    </row>
    <row r="529" spans="1:6" x14ac:dyDescent="0.2">
      <c r="A529" s="118"/>
      <c r="B529" s="119"/>
      <c r="C529" s="33"/>
      <c r="D529" s="120"/>
      <c r="E529" s="35"/>
      <c r="F529" s="35"/>
    </row>
    <row r="530" spans="1:6" x14ac:dyDescent="0.2">
      <c r="A530" s="105"/>
      <c r="B530" s="126"/>
      <c r="C530" s="107"/>
      <c r="D530" s="127"/>
      <c r="E530" s="128"/>
      <c r="F530" s="129"/>
    </row>
    <row r="531" spans="1:6" x14ac:dyDescent="0.2">
      <c r="A531" s="111">
        <f>COUNT($A$7:A530)+1</f>
        <v>84</v>
      </c>
      <c r="B531" s="95" t="s">
        <v>312</v>
      </c>
      <c r="C531" s="32"/>
      <c r="D531" s="98"/>
      <c r="E531" s="130"/>
      <c r="F531" s="102"/>
    </row>
    <row r="532" spans="1:6" ht="63.75" x14ac:dyDescent="0.2">
      <c r="A532" s="111"/>
      <c r="B532" s="132" t="s">
        <v>313</v>
      </c>
      <c r="C532" s="32"/>
      <c r="D532" s="98"/>
      <c r="E532" s="130"/>
      <c r="F532" s="99"/>
    </row>
    <row r="533" spans="1:6" x14ac:dyDescent="0.2">
      <c r="A533" s="111"/>
      <c r="B533" s="154"/>
      <c r="C533" s="32">
        <v>150</v>
      </c>
      <c r="D533" s="98" t="s">
        <v>314</v>
      </c>
      <c r="E533" s="101"/>
      <c r="F533" s="102">
        <f>C533*E533</f>
        <v>0</v>
      </c>
    </row>
    <row r="534" spans="1:6" x14ac:dyDescent="0.2">
      <c r="A534" s="118"/>
      <c r="B534" s="104"/>
      <c r="C534" s="33"/>
      <c r="D534" s="86"/>
      <c r="E534" s="87"/>
      <c r="F534" s="87"/>
    </row>
    <row r="535" spans="1:6" x14ac:dyDescent="0.2">
      <c r="A535" s="105"/>
      <c r="B535" s="106"/>
      <c r="C535" s="107"/>
      <c r="D535" s="108"/>
      <c r="E535" s="109"/>
      <c r="F535" s="110"/>
    </row>
    <row r="536" spans="1:6" x14ac:dyDescent="0.2">
      <c r="A536" s="111">
        <f>COUNT($A$7:A535)+1</f>
        <v>85</v>
      </c>
      <c r="B536" s="112" t="s">
        <v>315</v>
      </c>
      <c r="C536" s="32"/>
      <c r="D536" s="113"/>
      <c r="E536" s="114"/>
      <c r="F536" s="23"/>
    </row>
    <row r="537" spans="1:6" ht="63.75" x14ac:dyDescent="0.2">
      <c r="A537" s="111"/>
      <c r="B537" s="26" t="s">
        <v>316</v>
      </c>
      <c r="C537" s="32"/>
      <c r="D537" s="113"/>
      <c r="E537" s="114"/>
      <c r="F537" s="116"/>
    </row>
    <row r="538" spans="1:6" x14ac:dyDescent="0.2">
      <c r="A538" s="111"/>
      <c r="B538" s="117" t="s">
        <v>317</v>
      </c>
      <c r="C538" s="32">
        <v>1</v>
      </c>
      <c r="D538" s="113" t="s">
        <v>23</v>
      </c>
      <c r="E538" s="31"/>
      <c r="F538" s="23">
        <f>C538*E538</f>
        <v>0</v>
      </c>
    </row>
    <row r="539" spans="1:6" x14ac:dyDescent="0.2">
      <c r="A539" s="111"/>
      <c r="B539" s="117" t="s">
        <v>318</v>
      </c>
      <c r="C539" s="32">
        <v>1</v>
      </c>
      <c r="D539" s="113" t="s">
        <v>23</v>
      </c>
      <c r="E539" s="31"/>
      <c r="F539" s="23">
        <f>C539*E539</f>
        <v>0</v>
      </c>
    </row>
    <row r="540" spans="1:6" x14ac:dyDescent="0.2">
      <c r="A540" s="111"/>
      <c r="B540" s="117" t="s">
        <v>319</v>
      </c>
      <c r="C540" s="32">
        <v>2</v>
      </c>
      <c r="D540" s="113" t="s">
        <v>23</v>
      </c>
      <c r="E540" s="31"/>
      <c r="F540" s="23">
        <f>C540*E540</f>
        <v>0</v>
      </c>
    </row>
    <row r="541" spans="1:6" x14ac:dyDescent="0.2">
      <c r="A541" s="118"/>
      <c r="B541" s="119"/>
      <c r="C541" s="33"/>
      <c r="D541" s="120"/>
      <c r="E541" s="35"/>
      <c r="F541" s="35"/>
    </row>
    <row r="542" spans="1:6" x14ac:dyDescent="0.2">
      <c r="A542" s="105"/>
      <c r="B542" s="126"/>
      <c r="C542" s="107"/>
      <c r="D542" s="127"/>
      <c r="E542" s="128"/>
      <c r="F542" s="129"/>
    </row>
    <row r="543" spans="1:6" x14ac:dyDescent="0.2">
      <c r="A543" s="111">
        <f>COUNT($A$7:A542)+1</f>
        <v>86</v>
      </c>
      <c r="B543" s="95" t="s">
        <v>175</v>
      </c>
      <c r="C543" s="32"/>
      <c r="D543" s="98"/>
      <c r="E543" s="130"/>
      <c r="F543" s="102"/>
    </row>
    <row r="544" spans="1:6" ht="25.5" x14ac:dyDescent="0.2">
      <c r="A544" s="111"/>
      <c r="B544" s="155" t="s">
        <v>320</v>
      </c>
      <c r="C544" s="32"/>
      <c r="D544" s="98"/>
      <c r="E544" s="130"/>
      <c r="F544" s="99"/>
    </row>
    <row r="545" spans="1:6" x14ac:dyDescent="0.2">
      <c r="A545" s="111"/>
      <c r="B545" s="154"/>
      <c r="C545" s="32">
        <v>110</v>
      </c>
      <c r="D545" s="98" t="s">
        <v>1</v>
      </c>
      <c r="E545" s="101"/>
      <c r="F545" s="102">
        <f>C545*E545</f>
        <v>0</v>
      </c>
    </row>
    <row r="546" spans="1:6" x14ac:dyDescent="0.2">
      <c r="A546" s="118"/>
      <c r="B546" s="104"/>
      <c r="C546" s="33"/>
      <c r="D546" s="86"/>
      <c r="E546" s="87"/>
      <c r="F546" s="87"/>
    </row>
    <row r="547" spans="1:6" x14ac:dyDescent="0.2">
      <c r="A547" s="105"/>
      <c r="B547" s="126"/>
      <c r="C547" s="107"/>
      <c r="D547" s="127"/>
      <c r="E547" s="128"/>
      <c r="F547" s="129"/>
    </row>
    <row r="548" spans="1:6" x14ac:dyDescent="0.2">
      <c r="A548" s="111">
        <f>COUNT($A$7:A547)+1</f>
        <v>87</v>
      </c>
      <c r="B548" s="95" t="s">
        <v>321</v>
      </c>
      <c r="C548" s="32"/>
      <c r="D548" s="98"/>
      <c r="E548" s="130"/>
      <c r="F548" s="102"/>
    </row>
    <row r="549" spans="1:6" ht="25.5" x14ac:dyDescent="0.2">
      <c r="A549" s="111"/>
      <c r="B549" s="132" t="s">
        <v>322</v>
      </c>
      <c r="C549" s="32"/>
      <c r="D549" s="98"/>
      <c r="E549" s="130"/>
      <c r="F549" s="99"/>
    </row>
    <row r="550" spans="1:6" ht="14.25" x14ac:dyDescent="0.2">
      <c r="A550" s="111"/>
      <c r="B550" s="154"/>
      <c r="C550" s="32">
        <v>40</v>
      </c>
      <c r="D550" s="98" t="s">
        <v>13</v>
      </c>
      <c r="E550" s="101"/>
      <c r="F550" s="102">
        <f>C550*E550</f>
        <v>0</v>
      </c>
    </row>
    <row r="551" spans="1:6" x14ac:dyDescent="0.2">
      <c r="A551" s="118"/>
      <c r="B551" s="104"/>
      <c r="C551" s="33"/>
      <c r="D551" s="86"/>
      <c r="E551" s="87"/>
      <c r="F551" s="87"/>
    </row>
    <row r="552" spans="1:6" x14ac:dyDescent="0.2">
      <c r="A552" s="105"/>
      <c r="B552" s="126"/>
      <c r="C552" s="107"/>
      <c r="D552" s="127"/>
      <c r="E552" s="128"/>
      <c r="F552" s="129"/>
    </row>
    <row r="553" spans="1:6" x14ac:dyDescent="0.2">
      <c r="A553" s="111">
        <f>COUNT($A$7:A552)+1</f>
        <v>88</v>
      </c>
      <c r="B553" s="95" t="s">
        <v>79</v>
      </c>
      <c r="C553" s="32"/>
      <c r="D553" s="98"/>
      <c r="E553" s="130"/>
      <c r="F553" s="102"/>
    </row>
    <row r="554" spans="1:6" ht="25.5" x14ac:dyDescent="0.2">
      <c r="A554" s="111"/>
      <c r="B554" s="132" t="s">
        <v>323</v>
      </c>
      <c r="C554" s="32"/>
      <c r="D554" s="98"/>
      <c r="E554" s="130"/>
      <c r="F554" s="99"/>
    </row>
    <row r="555" spans="1:6" x14ac:dyDescent="0.2">
      <c r="A555" s="111"/>
      <c r="B555" s="154"/>
      <c r="C555" s="32">
        <v>1</v>
      </c>
      <c r="D555" s="98" t="s">
        <v>23</v>
      </c>
      <c r="E555" s="101"/>
      <c r="F555" s="102">
        <f>C555*E555</f>
        <v>0</v>
      </c>
    </row>
    <row r="556" spans="1:6" x14ac:dyDescent="0.2">
      <c r="A556" s="118"/>
      <c r="B556" s="104"/>
      <c r="C556" s="33"/>
      <c r="D556" s="86"/>
      <c r="E556" s="87"/>
      <c r="F556" s="87"/>
    </row>
    <row r="557" spans="1:6" x14ac:dyDescent="0.2">
      <c r="A557" s="105"/>
      <c r="B557" s="126"/>
      <c r="C557" s="107"/>
      <c r="D557" s="127"/>
      <c r="E557" s="128"/>
      <c r="F557" s="129"/>
    </row>
    <row r="558" spans="1:6" x14ac:dyDescent="0.2">
      <c r="A558" s="111">
        <f>COUNT($A$7:A557)+1</f>
        <v>89</v>
      </c>
      <c r="B558" s="95" t="s">
        <v>324</v>
      </c>
      <c r="C558" s="32"/>
      <c r="D558" s="98"/>
      <c r="E558" s="130"/>
      <c r="F558" s="102"/>
    </row>
    <row r="559" spans="1:6" x14ac:dyDescent="0.2">
      <c r="A559" s="111"/>
      <c r="B559" s="132" t="s">
        <v>325</v>
      </c>
      <c r="C559" s="32"/>
      <c r="D559" s="98"/>
      <c r="E559" s="130"/>
      <c r="F559" s="99"/>
    </row>
    <row r="560" spans="1:6" x14ac:dyDescent="0.2">
      <c r="A560" s="111"/>
      <c r="B560" s="154"/>
      <c r="C560" s="32">
        <v>1</v>
      </c>
      <c r="D560" s="98" t="s">
        <v>1</v>
      </c>
      <c r="E560" s="101"/>
      <c r="F560" s="102">
        <f>C560*E560</f>
        <v>0</v>
      </c>
    </row>
    <row r="561" spans="1:6" x14ac:dyDescent="0.2">
      <c r="A561" s="118"/>
      <c r="B561" s="104"/>
      <c r="C561" s="33"/>
      <c r="D561" s="86"/>
      <c r="E561" s="87"/>
      <c r="F561" s="87"/>
    </row>
    <row r="562" spans="1:6" s="93" customFormat="1" ht="19.5" customHeight="1" x14ac:dyDescent="0.2">
      <c r="A562" s="212"/>
      <c r="B562" s="214" t="s">
        <v>326</v>
      </c>
      <c r="C562" s="215"/>
      <c r="D562" s="209"/>
      <c r="E562" s="210"/>
      <c r="F562" s="216"/>
    </row>
    <row r="563" spans="1:6" x14ac:dyDescent="0.2">
      <c r="A563" s="105"/>
      <c r="B563" s="106"/>
      <c r="C563" s="107"/>
      <c r="D563" s="108"/>
      <c r="E563" s="109"/>
      <c r="F563" s="110"/>
    </row>
    <row r="564" spans="1:6" x14ac:dyDescent="0.2">
      <c r="A564" s="111">
        <f>COUNT($A$7:A563)+1</f>
        <v>90</v>
      </c>
      <c r="B564" s="112" t="s">
        <v>327</v>
      </c>
      <c r="C564" s="32"/>
      <c r="D564" s="113"/>
      <c r="E564" s="114"/>
      <c r="F564" s="23"/>
    </row>
    <row r="565" spans="1:6" ht="102" x14ac:dyDescent="0.2">
      <c r="A565" s="111"/>
      <c r="B565" s="217" t="s">
        <v>328</v>
      </c>
      <c r="C565" s="32"/>
      <c r="D565" s="113"/>
      <c r="E565" s="114"/>
      <c r="F565" s="116"/>
    </row>
    <row r="566" spans="1:6" ht="89.25" x14ac:dyDescent="0.2">
      <c r="A566" s="111"/>
      <c r="B566" s="217" t="s">
        <v>329</v>
      </c>
      <c r="C566" s="32"/>
      <c r="D566" s="113"/>
      <c r="E566" s="114"/>
      <c r="F566" s="116"/>
    </row>
    <row r="567" spans="1:6" ht="25.5" x14ac:dyDescent="0.2">
      <c r="A567" s="94"/>
      <c r="B567" s="96" t="s">
        <v>153</v>
      </c>
      <c r="C567" s="97"/>
      <c r="D567" s="98"/>
      <c r="E567" s="99"/>
      <c r="F567" s="99"/>
    </row>
    <row r="568" spans="1:6" x14ac:dyDescent="0.2">
      <c r="A568" s="111"/>
      <c r="B568" s="218"/>
      <c r="C568" s="32">
        <v>1</v>
      </c>
      <c r="D568" s="113" t="s">
        <v>23</v>
      </c>
      <c r="E568" s="31"/>
      <c r="F568" s="23">
        <f>C568*E568</f>
        <v>0</v>
      </c>
    </row>
    <row r="569" spans="1:6" x14ac:dyDescent="0.2">
      <c r="A569" s="118"/>
      <c r="B569" s="119"/>
      <c r="C569" s="33"/>
      <c r="D569" s="120"/>
      <c r="E569" s="35"/>
      <c r="F569" s="35"/>
    </row>
    <row r="570" spans="1:6" s="93" customFormat="1" ht="19.5" customHeight="1" x14ac:dyDescent="0.2">
      <c r="A570" s="212"/>
      <c r="B570" s="72" t="s">
        <v>330</v>
      </c>
      <c r="C570" s="73"/>
      <c r="D570" s="64"/>
      <c r="E570" s="71"/>
      <c r="F570" s="207"/>
    </row>
    <row r="571" spans="1:6" x14ac:dyDescent="0.2">
      <c r="A571" s="105"/>
      <c r="B571" s="126"/>
      <c r="C571" s="107"/>
      <c r="D571" s="127"/>
      <c r="E571" s="128"/>
      <c r="F571" s="129"/>
    </row>
    <row r="572" spans="1:6" x14ac:dyDescent="0.2">
      <c r="A572" s="111">
        <f>COUNT($A$7:A571)+1</f>
        <v>91</v>
      </c>
      <c r="B572" s="95" t="s">
        <v>331</v>
      </c>
      <c r="C572" s="32"/>
      <c r="D572" s="98"/>
      <c r="E572" s="130"/>
      <c r="F572" s="102"/>
    </row>
    <row r="573" spans="1:6" x14ac:dyDescent="0.2">
      <c r="A573" s="111"/>
      <c r="B573" s="132" t="s">
        <v>332</v>
      </c>
      <c r="C573" s="32"/>
      <c r="D573" s="98"/>
      <c r="E573" s="130"/>
      <c r="F573" s="99"/>
    </row>
    <row r="574" spans="1:6" x14ac:dyDescent="0.2">
      <c r="A574" s="111"/>
      <c r="B574" s="154"/>
      <c r="C574" s="32">
        <v>1</v>
      </c>
      <c r="D574" s="98" t="s">
        <v>23</v>
      </c>
      <c r="E574" s="101"/>
      <c r="F574" s="102">
        <f>C574*E574</f>
        <v>0</v>
      </c>
    </row>
    <row r="575" spans="1:6" x14ac:dyDescent="0.2">
      <c r="A575" s="118"/>
      <c r="B575" s="104"/>
      <c r="C575" s="33"/>
      <c r="D575" s="86"/>
      <c r="E575" s="87"/>
      <c r="F575" s="87"/>
    </row>
    <row r="576" spans="1:6" x14ac:dyDescent="0.2">
      <c r="A576" s="219"/>
      <c r="B576" s="220"/>
      <c r="C576" s="221"/>
      <c r="D576" s="222"/>
      <c r="E576" s="223"/>
      <c r="F576" s="224"/>
    </row>
    <row r="577" spans="1:6" x14ac:dyDescent="0.2">
      <c r="A577" s="111">
        <f>COUNT($A$7:A576)+1</f>
        <v>92</v>
      </c>
      <c r="B577" s="95" t="s">
        <v>333</v>
      </c>
      <c r="C577" s="225"/>
      <c r="D577" s="226"/>
      <c r="E577" s="227"/>
      <c r="F577" s="228"/>
    </row>
    <row r="578" spans="1:6" ht="63.75" x14ac:dyDescent="0.2">
      <c r="A578" s="229"/>
      <c r="B578" s="132" t="s">
        <v>334</v>
      </c>
      <c r="C578" s="225"/>
      <c r="D578" s="226"/>
      <c r="E578" s="227"/>
      <c r="F578" s="230"/>
    </row>
    <row r="579" spans="1:6" x14ac:dyDescent="0.2">
      <c r="A579" s="229"/>
      <c r="B579" s="231"/>
      <c r="C579" s="32">
        <v>1</v>
      </c>
      <c r="D579" s="98" t="s">
        <v>23</v>
      </c>
      <c r="E579" s="101"/>
      <c r="F579" s="102">
        <f>C579*E579</f>
        <v>0</v>
      </c>
    </row>
    <row r="580" spans="1:6" x14ac:dyDescent="0.2">
      <c r="A580" s="232"/>
      <c r="B580" s="233"/>
      <c r="C580" s="234"/>
      <c r="D580" s="235"/>
      <c r="E580" s="236"/>
      <c r="F580" s="236"/>
    </row>
    <row r="581" spans="1:6" x14ac:dyDescent="0.2">
      <c r="A581" s="105"/>
      <c r="B581" s="126"/>
      <c r="C581" s="107"/>
      <c r="D581" s="127"/>
      <c r="E581" s="128"/>
      <c r="F581" s="129"/>
    </row>
    <row r="582" spans="1:6" x14ac:dyDescent="0.2">
      <c r="A582" s="111">
        <f>COUNT($A$7:A581)+1</f>
        <v>93</v>
      </c>
      <c r="B582" s="95" t="s">
        <v>335</v>
      </c>
      <c r="C582" s="32"/>
      <c r="D582" s="98"/>
      <c r="E582" s="130"/>
      <c r="F582" s="102"/>
    </row>
    <row r="583" spans="1:6" ht="25.5" x14ac:dyDescent="0.2">
      <c r="A583" s="111"/>
      <c r="B583" s="132" t="s">
        <v>336</v>
      </c>
      <c r="C583" s="32"/>
      <c r="D583" s="98"/>
      <c r="E583" s="130"/>
      <c r="F583" s="99"/>
    </row>
    <row r="584" spans="1:6" x14ac:dyDescent="0.2">
      <c r="A584" s="111"/>
      <c r="B584" s="154"/>
      <c r="C584" s="32">
        <v>1</v>
      </c>
      <c r="D584" s="98" t="s">
        <v>23</v>
      </c>
      <c r="E584" s="101"/>
      <c r="F584" s="102">
        <f>C584*E584</f>
        <v>0</v>
      </c>
    </row>
    <row r="585" spans="1:6" x14ac:dyDescent="0.2">
      <c r="A585" s="118"/>
      <c r="B585" s="104"/>
      <c r="C585" s="33"/>
      <c r="D585" s="86"/>
      <c r="E585" s="87"/>
      <c r="F585" s="87"/>
    </row>
    <row r="586" spans="1:6" x14ac:dyDescent="0.2">
      <c r="A586" s="105"/>
      <c r="B586" s="126"/>
      <c r="C586" s="107"/>
      <c r="D586" s="127"/>
      <c r="E586" s="128"/>
      <c r="F586" s="129"/>
    </row>
    <row r="587" spans="1:6" x14ac:dyDescent="0.2">
      <c r="A587" s="111">
        <f>COUNT($A$7:A586)+1</f>
        <v>94</v>
      </c>
      <c r="B587" s="95" t="s">
        <v>337</v>
      </c>
      <c r="C587" s="32"/>
      <c r="D587" s="98"/>
      <c r="E587" s="130"/>
      <c r="F587" s="102"/>
    </row>
    <row r="588" spans="1:6" ht="25.5" x14ac:dyDescent="0.2">
      <c r="A588" s="111"/>
      <c r="B588" s="132" t="s">
        <v>338</v>
      </c>
      <c r="C588" s="32"/>
      <c r="D588" s="98"/>
      <c r="E588" s="130"/>
      <c r="F588" s="99"/>
    </row>
    <row r="589" spans="1:6" x14ac:dyDescent="0.2">
      <c r="A589" s="111"/>
      <c r="B589" s="154"/>
      <c r="C589" s="32">
        <v>1</v>
      </c>
      <c r="D589" s="98" t="s">
        <v>23</v>
      </c>
      <c r="E589" s="101"/>
      <c r="F589" s="102">
        <f>C589*E589</f>
        <v>0</v>
      </c>
    </row>
    <row r="590" spans="1:6" x14ac:dyDescent="0.2">
      <c r="A590" s="118"/>
      <c r="B590" s="104"/>
      <c r="C590" s="33"/>
      <c r="D590" s="86"/>
      <c r="E590" s="87"/>
      <c r="F590" s="87"/>
    </row>
    <row r="591" spans="1:6" x14ac:dyDescent="0.2">
      <c r="A591" s="111">
        <f>COUNT($A$7:A590)+1</f>
        <v>95</v>
      </c>
      <c r="B591" s="95" t="s">
        <v>339</v>
      </c>
      <c r="C591" s="97"/>
      <c r="D591" s="98"/>
      <c r="E591" s="99"/>
      <c r="F591" s="99"/>
    </row>
    <row r="592" spans="1:6" ht="25.5" x14ac:dyDescent="0.2">
      <c r="A592" s="111"/>
      <c r="B592" s="155" t="s">
        <v>340</v>
      </c>
      <c r="C592" s="97"/>
      <c r="D592" s="98"/>
      <c r="E592" s="99"/>
      <c r="F592" s="99"/>
    </row>
    <row r="593" spans="1:6" x14ac:dyDescent="0.2">
      <c r="A593" s="111"/>
      <c r="B593" s="100"/>
      <c r="C593" s="32">
        <v>1</v>
      </c>
      <c r="D593" s="98" t="s">
        <v>23</v>
      </c>
      <c r="E593" s="101"/>
      <c r="F593" s="102">
        <f>C593*E593</f>
        <v>0</v>
      </c>
    </row>
    <row r="594" spans="1:6" x14ac:dyDescent="0.2">
      <c r="A594" s="118"/>
      <c r="B594" s="159"/>
      <c r="C594" s="160"/>
      <c r="D594" s="161"/>
      <c r="E594" s="162"/>
      <c r="F594" s="87"/>
    </row>
    <row r="595" spans="1:6" x14ac:dyDescent="0.2">
      <c r="A595" s="105"/>
      <c r="B595" s="121"/>
      <c r="C595" s="237"/>
      <c r="D595" s="108"/>
      <c r="E595" s="122"/>
      <c r="F595" s="122"/>
    </row>
    <row r="596" spans="1:6" x14ac:dyDescent="0.2">
      <c r="A596" s="111">
        <f>COUNT($A$7:A595)+1</f>
        <v>96</v>
      </c>
      <c r="B596" s="112" t="s">
        <v>341</v>
      </c>
      <c r="C596" s="24"/>
      <c r="D596" s="113"/>
      <c r="E596" s="116"/>
      <c r="F596" s="116"/>
    </row>
    <row r="597" spans="1:6" ht="140.25" x14ac:dyDescent="0.2">
      <c r="A597" s="111"/>
      <c r="B597" s="238" t="s">
        <v>342</v>
      </c>
      <c r="C597" s="24"/>
      <c r="D597" s="113"/>
      <c r="E597" s="116"/>
      <c r="F597" s="116"/>
    </row>
    <row r="598" spans="1:6" x14ac:dyDescent="0.2">
      <c r="A598" s="111"/>
      <c r="B598" s="124"/>
      <c r="C598" s="32">
        <v>1</v>
      </c>
      <c r="D598" s="113" t="s">
        <v>23</v>
      </c>
      <c r="E598" s="31"/>
      <c r="F598" s="23">
        <f>C598*E598</f>
        <v>0</v>
      </c>
    </row>
    <row r="599" spans="1:6" x14ac:dyDescent="0.2">
      <c r="A599" s="118"/>
      <c r="B599" s="239"/>
      <c r="C599" s="240"/>
      <c r="D599" s="241"/>
      <c r="E599" s="242"/>
      <c r="F599" s="35"/>
    </row>
    <row r="600" spans="1:6" x14ac:dyDescent="0.2">
      <c r="A600" s="105"/>
      <c r="B600" s="121"/>
      <c r="C600" s="237"/>
      <c r="D600" s="108"/>
      <c r="E600" s="122"/>
      <c r="F600" s="122"/>
    </row>
    <row r="601" spans="1:6" x14ac:dyDescent="0.2">
      <c r="A601" s="111">
        <f>COUNT($A$7:A600)+1</f>
        <v>97</v>
      </c>
      <c r="B601" s="112" t="s">
        <v>343</v>
      </c>
      <c r="C601" s="24"/>
      <c r="D601" s="113"/>
      <c r="E601" s="116"/>
      <c r="F601" s="116"/>
    </row>
    <row r="602" spans="1:6" ht="25.5" x14ac:dyDescent="0.2">
      <c r="A602" s="111"/>
      <c r="B602" s="238" t="s">
        <v>344</v>
      </c>
      <c r="C602" s="24"/>
      <c r="D602" s="113"/>
      <c r="E602" s="116"/>
      <c r="F602" s="116"/>
    </row>
    <row r="603" spans="1:6" x14ac:dyDescent="0.2">
      <c r="A603" s="111"/>
      <c r="B603" s="124"/>
      <c r="C603" s="32">
        <v>1</v>
      </c>
      <c r="D603" s="113" t="s">
        <v>23</v>
      </c>
      <c r="E603" s="31"/>
      <c r="F603" s="23">
        <f>C603*E603</f>
        <v>0</v>
      </c>
    </row>
    <row r="604" spans="1:6" x14ac:dyDescent="0.2">
      <c r="A604" s="118"/>
      <c r="B604" s="239"/>
      <c r="C604" s="240"/>
      <c r="D604" s="241"/>
      <c r="E604" s="242"/>
      <c r="F604" s="35"/>
    </row>
    <row r="605" spans="1:6" x14ac:dyDescent="0.2">
      <c r="A605" s="105"/>
      <c r="B605" s="121"/>
      <c r="C605" s="237"/>
      <c r="D605" s="108"/>
      <c r="E605" s="122"/>
      <c r="F605" s="122"/>
    </row>
    <row r="606" spans="1:6" x14ac:dyDescent="0.2">
      <c r="A606" s="111">
        <f>COUNT($A$7:A605)+1</f>
        <v>98</v>
      </c>
      <c r="B606" s="112" t="s">
        <v>345</v>
      </c>
      <c r="C606" s="24"/>
      <c r="D606" s="113"/>
      <c r="E606" s="116"/>
      <c r="F606" s="116"/>
    </row>
    <row r="607" spans="1:6" ht="25.5" x14ac:dyDescent="0.2">
      <c r="A607" s="111"/>
      <c r="B607" s="238" t="s">
        <v>346</v>
      </c>
      <c r="C607" s="24"/>
      <c r="D607" s="113"/>
      <c r="E607" s="116"/>
      <c r="F607" s="116"/>
    </row>
    <row r="608" spans="1:6" x14ac:dyDescent="0.2">
      <c r="A608" s="111"/>
      <c r="B608" s="124"/>
      <c r="C608" s="32">
        <v>1</v>
      </c>
      <c r="D608" s="113" t="s">
        <v>23</v>
      </c>
      <c r="E608" s="31"/>
      <c r="F608" s="23">
        <f>C608*E608</f>
        <v>0</v>
      </c>
    </row>
    <row r="609" spans="1:6" x14ac:dyDescent="0.2">
      <c r="A609" s="118"/>
      <c r="B609" s="239"/>
      <c r="C609" s="240"/>
      <c r="D609" s="241"/>
      <c r="E609" s="242"/>
      <c r="F609" s="35"/>
    </row>
    <row r="610" spans="1:6" x14ac:dyDescent="0.2">
      <c r="A610" s="163"/>
      <c r="B610" s="243" t="s">
        <v>347</v>
      </c>
      <c r="C610" s="244"/>
      <c r="D610" s="245"/>
      <c r="E610" s="164" t="s">
        <v>12</v>
      </c>
      <c r="F610" s="70">
        <f>SUM(F353:F609)</f>
        <v>0</v>
      </c>
    </row>
  </sheetData>
  <sheetProtection password="CF65" sheet="1" formatCells="0" formatColumns="0" formatRows="0"/>
  <mergeCells count="10">
    <mergeCell ref="B85:D85"/>
    <mergeCell ref="B179:D179"/>
    <mergeCell ref="B255:D255"/>
    <mergeCell ref="B344:D344"/>
    <mergeCell ref="B5:E5"/>
    <mergeCell ref="B6:E6"/>
    <mergeCell ref="B7:E7"/>
    <mergeCell ref="B8:E8"/>
    <mergeCell ref="B9:E9"/>
    <mergeCell ref="B10:E10"/>
  </mergeCells>
  <pageMargins left="0.78740157480314965" right="0.27559055118110237" top="0.86614173228346458" bottom="0.74803149606299213" header="0.31496062992125984" footer="0.31496062992125984"/>
  <pageSetup paperSize="9" scale="90" orientation="portrait" r:id="rId1"/>
  <headerFooter alignWithMargins="0">
    <oddHeader>&amp;L&amp;8ENERGETIKA LJUBLJANA d.o.o.&amp;R&amp;8JPE-SIR-451/20</oddHeader>
    <oddFooter>&amp;C&amp;"Arial,Navadno"&amp;8&amp;P / &amp;N</oddFooter>
  </headerFooter>
  <rowBreaks count="14" manualBreakCount="14">
    <brk id="34" max="5" man="1"/>
    <brk id="69" max="5" man="1"/>
    <brk id="104" max="5" man="1"/>
    <brk id="190" max="5" man="1"/>
    <brk id="217" max="5" man="1"/>
    <brk id="256" max="5" man="1"/>
    <brk id="280" max="5" man="1"/>
    <brk id="318" max="5" man="1"/>
    <brk id="354" max="5" man="1"/>
    <brk id="380" max="5" man="1"/>
    <brk id="458" max="5" man="1"/>
    <brk id="499" max="5" man="1"/>
    <brk id="541" max="5" man="1"/>
    <brk id="57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6"/>
  <sheetViews>
    <sheetView showGridLines="0" view="pageLayout" topLeftCell="A2" zoomScaleNormal="100" zoomScaleSheetLayoutView="100" workbookViewId="0">
      <selection activeCell="G26" sqref="G26"/>
    </sheetView>
  </sheetViews>
  <sheetFormatPr defaultColWidth="8.85546875" defaultRowHeight="12.75" x14ac:dyDescent="0.2"/>
  <cols>
    <col min="1" max="1" width="6.140625" style="7" customWidth="1"/>
    <col min="2" max="2" width="5.5703125" style="1" customWidth="1"/>
    <col min="3" max="3" width="29.42578125" style="1" customWidth="1"/>
    <col min="4" max="4" width="10" style="1" customWidth="1"/>
    <col min="5" max="5" width="11.140625" style="7" bestFit="1" customWidth="1"/>
    <col min="6" max="6" width="10" style="1" bestFit="1" customWidth="1"/>
    <col min="7" max="7" width="16.42578125" style="7" bestFit="1" customWidth="1"/>
    <col min="8" max="16384" width="8.85546875" style="1"/>
  </cols>
  <sheetData>
    <row r="1" spans="1:7" ht="27" customHeight="1" x14ac:dyDescent="0.2">
      <c r="A1" s="246" t="s">
        <v>2</v>
      </c>
      <c r="B1" s="13"/>
      <c r="C1" s="13"/>
      <c r="D1" s="13"/>
      <c r="E1" s="247"/>
      <c r="F1" s="13"/>
      <c r="G1" s="247"/>
    </row>
    <row r="2" spans="1:7" ht="15" customHeight="1" x14ac:dyDescent="0.2">
      <c r="A2" s="477" t="s">
        <v>19</v>
      </c>
      <c r="B2" s="477"/>
      <c r="C2" s="477"/>
      <c r="D2" s="477"/>
      <c r="E2" s="477"/>
      <c r="F2" s="477"/>
      <c r="G2" s="477"/>
    </row>
    <row r="3" spans="1:7" ht="15" customHeight="1" x14ac:dyDescent="0.2">
      <c r="A3" s="478" t="s">
        <v>348</v>
      </c>
      <c r="B3" s="479"/>
      <c r="C3" s="479"/>
      <c r="D3" s="479"/>
      <c r="E3" s="479"/>
      <c r="F3" s="479"/>
      <c r="G3" s="479"/>
    </row>
    <row r="4" spans="1:7" ht="15" customHeight="1" x14ac:dyDescent="0.2">
      <c r="A4" s="479"/>
      <c r="B4" s="479"/>
      <c r="C4" s="479"/>
      <c r="D4" s="479"/>
      <c r="E4" s="479"/>
      <c r="F4" s="479"/>
      <c r="G4" s="479"/>
    </row>
    <row r="5" spans="1:7" ht="25.5" x14ac:dyDescent="0.2">
      <c r="A5" s="6" t="s">
        <v>17</v>
      </c>
      <c r="B5" s="480" t="s">
        <v>24</v>
      </c>
      <c r="C5" s="480"/>
      <c r="D5" s="480"/>
      <c r="E5" s="480"/>
      <c r="F5" s="480"/>
      <c r="G5" s="56" t="s">
        <v>18</v>
      </c>
    </row>
    <row r="6" spans="1:7" x14ac:dyDescent="0.2">
      <c r="A6" s="248" t="s">
        <v>349</v>
      </c>
      <c r="B6" s="503" t="s">
        <v>350</v>
      </c>
      <c r="C6" s="504"/>
      <c r="D6" s="504"/>
      <c r="E6" s="504"/>
      <c r="F6" s="505"/>
      <c r="G6" s="413">
        <f>SUM(G7:G8)</f>
        <v>0</v>
      </c>
    </row>
    <row r="7" spans="1:7" x14ac:dyDescent="0.2">
      <c r="A7" s="248" t="s">
        <v>351</v>
      </c>
      <c r="B7" s="506" t="s">
        <v>352</v>
      </c>
      <c r="C7" s="506"/>
      <c r="D7" s="506"/>
      <c r="E7" s="506"/>
      <c r="F7" s="506"/>
      <c r="G7" s="249">
        <f>G21</f>
        <v>0</v>
      </c>
    </row>
    <row r="8" spans="1:7" x14ac:dyDescent="0.2">
      <c r="A8" s="250" t="s">
        <v>353</v>
      </c>
      <c r="B8" s="503" t="s">
        <v>354</v>
      </c>
      <c r="C8" s="504"/>
      <c r="D8" s="504"/>
      <c r="E8" s="504"/>
      <c r="F8" s="504"/>
      <c r="G8" s="249">
        <f>G27</f>
        <v>0</v>
      </c>
    </row>
    <row r="9" spans="1:7" ht="13.5" thickBot="1" x14ac:dyDescent="0.25">
      <c r="A9" s="251"/>
      <c r="B9" s="252"/>
      <c r="C9" s="253"/>
      <c r="D9" s="253"/>
      <c r="E9" s="254"/>
      <c r="F9" s="253"/>
      <c r="G9" s="255"/>
    </row>
    <row r="10" spans="1:7" x14ac:dyDescent="0.2">
      <c r="A10" s="256"/>
      <c r="B10" s="257"/>
      <c r="C10" s="257"/>
      <c r="D10" s="257"/>
      <c r="E10" s="256"/>
      <c r="F10" s="257"/>
      <c r="G10" s="256"/>
    </row>
    <row r="11" spans="1:7" ht="15.75" x14ac:dyDescent="0.25">
      <c r="A11" s="258" t="s">
        <v>355</v>
      </c>
      <c r="B11" s="10"/>
      <c r="C11" s="11"/>
      <c r="D11" s="11"/>
      <c r="E11" s="9"/>
      <c r="F11" s="10"/>
      <c r="G11" s="9"/>
    </row>
    <row r="12" spans="1:7" ht="15.75" x14ac:dyDescent="0.25">
      <c r="A12" s="258"/>
      <c r="B12" s="10"/>
      <c r="C12" s="11"/>
      <c r="D12" s="11"/>
      <c r="E12" s="9"/>
      <c r="F12" s="10"/>
      <c r="G12" s="9"/>
    </row>
    <row r="13" spans="1:7" x14ac:dyDescent="0.2">
      <c r="A13" s="491" t="s">
        <v>352</v>
      </c>
      <c r="B13" s="492"/>
      <c r="C13" s="492"/>
      <c r="D13" s="492"/>
      <c r="E13" s="492"/>
      <c r="F13" s="492"/>
      <c r="G13" s="493"/>
    </row>
    <row r="14" spans="1:7" ht="25.5" x14ac:dyDescent="0.2">
      <c r="A14" s="494" t="s">
        <v>14</v>
      </c>
      <c r="B14" s="486" t="s">
        <v>356</v>
      </c>
      <c r="C14" s="487"/>
      <c r="D14" s="494" t="s">
        <v>357</v>
      </c>
      <c r="E14" s="494" t="s">
        <v>358</v>
      </c>
      <c r="F14" s="55" t="s">
        <v>359</v>
      </c>
      <c r="G14" s="55" t="s">
        <v>3</v>
      </c>
    </row>
    <row r="15" spans="1:7" x14ac:dyDescent="0.2">
      <c r="A15" s="495"/>
      <c r="B15" s="488"/>
      <c r="C15" s="489"/>
      <c r="D15" s="495"/>
      <c r="E15" s="495"/>
      <c r="F15" s="2" t="s">
        <v>4</v>
      </c>
      <c r="G15" s="2" t="s">
        <v>11</v>
      </c>
    </row>
    <row r="16" spans="1:7" ht="25.5" x14ac:dyDescent="0.2">
      <c r="A16" s="259" t="s">
        <v>360</v>
      </c>
      <c r="B16" s="501" t="s">
        <v>361</v>
      </c>
      <c r="C16" s="502"/>
      <c r="D16" s="260" t="s">
        <v>362</v>
      </c>
      <c r="E16" s="261" t="s">
        <v>363</v>
      </c>
      <c r="F16" s="261" t="s">
        <v>364</v>
      </c>
      <c r="G16" s="262">
        <f>'S-2321_SD'!F86</f>
        <v>0</v>
      </c>
    </row>
    <row r="17" spans="1:7" ht="25.5" x14ac:dyDescent="0.2">
      <c r="A17" s="259" t="s">
        <v>365</v>
      </c>
      <c r="B17" s="481" t="s">
        <v>366</v>
      </c>
      <c r="C17" s="482"/>
      <c r="D17" s="260" t="s">
        <v>362</v>
      </c>
      <c r="E17" s="261" t="s">
        <v>363</v>
      </c>
      <c r="F17" s="261" t="s">
        <v>367</v>
      </c>
      <c r="G17" s="262">
        <f>+'S-2322_SD'!F86</f>
        <v>0</v>
      </c>
    </row>
    <row r="18" spans="1:7" x14ac:dyDescent="0.2">
      <c r="A18" s="259" t="s">
        <v>368</v>
      </c>
      <c r="B18" s="481" t="s">
        <v>369</v>
      </c>
      <c r="C18" s="482"/>
      <c r="D18" s="260" t="s">
        <v>362</v>
      </c>
      <c r="E18" s="8" t="s">
        <v>370</v>
      </c>
      <c r="F18" s="8">
        <v>91</v>
      </c>
      <c r="G18" s="262">
        <f>'S-2323_SD'!F72</f>
        <v>0</v>
      </c>
    </row>
    <row r="19" spans="1:7" x14ac:dyDescent="0.2">
      <c r="A19" s="259" t="s">
        <v>371</v>
      </c>
      <c r="B19" s="481" t="s">
        <v>372</v>
      </c>
      <c r="C19" s="482"/>
      <c r="D19" s="260" t="s">
        <v>362</v>
      </c>
      <c r="E19" s="8" t="s">
        <v>370</v>
      </c>
      <c r="F19" s="8">
        <v>98</v>
      </c>
      <c r="G19" s="262">
        <f>'S-2325_SD'!F66</f>
        <v>0</v>
      </c>
    </row>
    <row r="20" spans="1:7" x14ac:dyDescent="0.2">
      <c r="A20" s="259" t="s">
        <v>373</v>
      </c>
      <c r="B20" s="481" t="s">
        <v>374</v>
      </c>
      <c r="C20" s="482"/>
      <c r="D20" s="260" t="s">
        <v>362</v>
      </c>
      <c r="E20" s="8" t="s">
        <v>370</v>
      </c>
      <c r="F20" s="8">
        <v>72</v>
      </c>
      <c r="G20" s="262">
        <f>'S-2328_SD'!F61</f>
        <v>0</v>
      </c>
    </row>
    <row r="21" spans="1:7" x14ac:dyDescent="0.2">
      <c r="A21" s="485" t="s">
        <v>120</v>
      </c>
      <c r="B21" s="485"/>
      <c r="C21" s="485"/>
      <c r="D21" s="485"/>
      <c r="E21" s="485"/>
      <c r="F21" s="485"/>
      <c r="G21" s="263">
        <f>SUM(G16:G20)</f>
        <v>0</v>
      </c>
    </row>
    <row r="22" spans="1:7" x14ac:dyDescent="0.2">
      <c r="A22" s="264"/>
      <c r="B22" s="208"/>
      <c r="C22" s="208"/>
      <c r="D22" s="208"/>
      <c r="E22" s="264"/>
      <c r="F22" s="208"/>
      <c r="G22" s="265"/>
    </row>
    <row r="23" spans="1:7" x14ac:dyDescent="0.2">
      <c r="A23" s="491" t="s">
        <v>354</v>
      </c>
      <c r="B23" s="492"/>
      <c r="C23" s="492"/>
      <c r="D23" s="492"/>
      <c r="E23" s="492"/>
      <c r="F23" s="492"/>
      <c r="G23" s="493"/>
    </row>
    <row r="24" spans="1:7" ht="38.25" x14ac:dyDescent="0.2">
      <c r="A24" s="494" t="s">
        <v>14</v>
      </c>
      <c r="B24" s="486" t="s">
        <v>375</v>
      </c>
      <c r="C24" s="487"/>
      <c r="D24" s="486" t="s">
        <v>376</v>
      </c>
      <c r="E24" s="487"/>
      <c r="F24" s="55" t="s">
        <v>377</v>
      </c>
      <c r="G24" s="55" t="s">
        <v>3</v>
      </c>
    </row>
    <row r="25" spans="1:7" x14ac:dyDescent="0.2">
      <c r="A25" s="495"/>
      <c r="B25" s="488"/>
      <c r="C25" s="489"/>
      <c r="D25" s="488"/>
      <c r="E25" s="489"/>
      <c r="F25" s="2" t="s">
        <v>378</v>
      </c>
      <c r="G25" s="2" t="s">
        <v>11</v>
      </c>
    </row>
    <row r="26" spans="1:7" s="266" customFormat="1" x14ac:dyDescent="0.2">
      <c r="A26" s="259" t="s">
        <v>379</v>
      </c>
      <c r="B26" s="483" t="s">
        <v>380</v>
      </c>
      <c r="C26" s="484"/>
      <c r="D26" s="481" t="s">
        <v>381</v>
      </c>
      <c r="E26" s="482"/>
      <c r="F26" s="8">
        <f>[2]PP_SD!C7</f>
        <v>16</v>
      </c>
      <c r="G26" s="262">
        <f>PP_SD!F7</f>
        <v>0</v>
      </c>
    </row>
    <row r="27" spans="1:7" s="267" customFormat="1" x14ac:dyDescent="0.2">
      <c r="A27" s="485" t="s">
        <v>120</v>
      </c>
      <c r="B27" s="485"/>
      <c r="C27" s="485"/>
      <c r="D27" s="485"/>
      <c r="E27" s="485"/>
      <c r="F27" s="485"/>
      <c r="G27" s="263">
        <f>SUM(G26:G26)</f>
        <v>0</v>
      </c>
    </row>
    <row r="28" spans="1:7" x14ac:dyDescent="0.2">
      <c r="A28" s="268"/>
      <c r="B28" s="266"/>
      <c r="C28" s="266"/>
      <c r="D28" s="266"/>
      <c r="E28" s="268"/>
      <c r="F28" s="266"/>
      <c r="G28" s="268"/>
    </row>
    <row r="29" spans="1:7" x14ac:dyDescent="0.2">
      <c r="A29" s="268"/>
      <c r="B29" s="266"/>
      <c r="C29" s="266"/>
      <c r="D29" s="266"/>
      <c r="E29" s="268"/>
      <c r="F29" s="266"/>
      <c r="G29" s="268"/>
    </row>
    <row r="32" spans="1:7" x14ac:dyDescent="0.2">
      <c r="A32" s="1"/>
      <c r="E32" s="1"/>
    </row>
    <row r="33" spans="1:5" x14ac:dyDescent="0.2">
      <c r="A33" s="1"/>
      <c r="E33" s="1"/>
    </row>
    <row r="34" spans="1:5" x14ac:dyDescent="0.2">
      <c r="A34" s="1"/>
      <c r="E34" s="1"/>
    </row>
    <row r="35" spans="1:5" x14ac:dyDescent="0.2">
      <c r="A35" s="1"/>
      <c r="E35" s="1"/>
    </row>
    <row r="36" spans="1:5" x14ac:dyDescent="0.2">
      <c r="A36" s="1"/>
      <c r="E36" s="1"/>
    </row>
  </sheetData>
  <sheetProtection password="CF65" sheet="1" objects="1" scenarios="1"/>
  <mergeCells count="24">
    <mergeCell ref="A27:F27"/>
    <mergeCell ref="B17:C17"/>
    <mergeCell ref="B18:C18"/>
    <mergeCell ref="B19:C19"/>
    <mergeCell ref="B20:C20"/>
    <mergeCell ref="A21:F21"/>
    <mergeCell ref="A23:G23"/>
    <mergeCell ref="A24:A25"/>
    <mergeCell ref="B24:C25"/>
    <mergeCell ref="D24:E25"/>
    <mergeCell ref="B26:C26"/>
    <mergeCell ref="D26:E26"/>
    <mergeCell ref="B16:C16"/>
    <mergeCell ref="A2:G2"/>
    <mergeCell ref="A3:G4"/>
    <mergeCell ref="B5:F5"/>
    <mergeCell ref="B6:F6"/>
    <mergeCell ref="B7:F7"/>
    <mergeCell ref="B8:F8"/>
    <mergeCell ref="A13:G13"/>
    <mergeCell ref="A14:A15"/>
    <mergeCell ref="B14:C15"/>
    <mergeCell ref="D14:D15"/>
    <mergeCell ref="E14:E15"/>
  </mergeCells>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9" zoomScaleNormal="100" zoomScaleSheetLayoutView="100" workbookViewId="0">
      <selection activeCell="E19" sqref="E19"/>
    </sheetView>
  </sheetViews>
  <sheetFormatPr defaultColWidth="9.140625" defaultRowHeight="12.75" x14ac:dyDescent="0.2"/>
  <cols>
    <col min="1" max="1" width="5.7109375" style="77" customWidth="1"/>
    <col min="2" max="2" width="50.7109375" style="19" customWidth="1"/>
    <col min="3" max="3" width="7.7109375" style="294" customWidth="1"/>
    <col min="4" max="4" width="4.7109375" style="62" customWidth="1"/>
    <col min="5" max="5" width="11.7109375" style="81" customWidth="1"/>
    <col min="6" max="6" width="12.7109375" style="81" customWidth="1"/>
    <col min="7" max="16384" width="9.140625" style="62"/>
  </cols>
  <sheetData>
    <row r="1" spans="1:6" x14ac:dyDescent="0.2">
      <c r="A1" s="14" t="s">
        <v>382</v>
      </c>
      <c r="B1" s="59" t="s">
        <v>124</v>
      </c>
      <c r="C1" s="269"/>
      <c r="D1" s="270"/>
      <c r="E1" s="271"/>
      <c r="F1" s="271"/>
    </row>
    <row r="2" spans="1:6" x14ac:dyDescent="0.2">
      <c r="A2" s="14" t="s">
        <v>383</v>
      </c>
      <c r="B2" s="59" t="s">
        <v>24</v>
      </c>
      <c r="C2" s="269"/>
      <c r="D2" s="270"/>
      <c r="E2" s="271"/>
      <c r="F2" s="271"/>
    </row>
    <row r="3" spans="1:6" x14ac:dyDescent="0.2">
      <c r="A3" s="14" t="s">
        <v>360</v>
      </c>
      <c r="B3" s="59" t="s">
        <v>384</v>
      </c>
      <c r="C3" s="269"/>
      <c r="D3" s="270"/>
      <c r="E3" s="271"/>
      <c r="F3" s="271"/>
    </row>
    <row r="4" spans="1:6" x14ac:dyDescent="0.2">
      <c r="A4" s="272"/>
      <c r="B4" s="59"/>
      <c r="C4" s="269"/>
      <c r="D4" s="270"/>
      <c r="E4" s="271"/>
      <c r="F4" s="271"/>
    </row>
    <row r="5" spans="1:6" s="19" customFormat="1" ht="76.5" x14ac:dyDescent="0.2">
      <c r="A5" s="46" t="s">
        <v>0</v>
      </c>
      <c r="B5" s="83" t="s">
        <v>7</v>
      </c>
      <c r="C5" s="48" t="s">
        <v>5</v>
      </c>
      <c r="D5" s="48" t="s">
        <v>6</v>
      </c>
      <c r="E5" s="49" t="s">
        <v>9</v>
      </c>
      <c r="F5" s="49" t="s">
        <v>10</v>
      </c>
    </row>
    <row r="6" spans="1:6" ht="15.75" x14ac:dyDescent="0.25">
      <c r="A6" s="273">
        <v>1</v>
      </c>
      <c r="B6" s="274"/>
      <c r="C6" s="275"/>
      <c r="D6" s="276"/>
      <c r="E6" s="277"/>
      <c r="F6" s="277"/>
    </row>
    <row r="7" spans="1:6" ht="15.75" x14ac:dyDescent="0.25">
      <c r="A7" s="94">
        <f>COUNT(A6+1)</f>
        <v>1</v>
      </c>
      <c r="B7" s="184" t="s">
        <v>385</v>
      </c>
      <c r="C7" s="278"/>
      <c r="D7" s="279"/>
      <c r="E7" s="280"/>
      <c r="F7" s="280"/>
    </row>
    <row r="8" spans="1:6" ht="25.5" x14ac:dyDescent="0.2">
      <c r="A8" s="94"/>
      <c r="B8" s="187" t="s">
        <v>386</v>
      </c>
      <c r="C8" s="281"/>
      <c r="D8" s="185"/>
      <c r="E8" s="186"/>
      <c r="F8" s="186"/>
    </row>
    <row r="9" spans="1:6" ht="14.25" x14ac:dyDescent="0.2">
      <c r="A9" s="94"/>
      <c r="B9" s="188" t="s">
        <v>387</v>
      </c>
      <c r="C9" s="282">
        <v>22</v>
      </c>
      <c r="D9" s="189" t="s">
        <v>8</v>
      </c>
      <c r="E9" s="101"/>
      <c r="F9" s="102">
        <f>C9*E9</f>
        <v>0</v>
      </c>
    </row>
    <row r="10" spans="1:6" x14ac:dyDescent="0.2">
      <c r="A10" s="103"/>
      <c r="B10" s="190"/>
      <c r="C10" s="283"/>
      <c r="D10" s="191"/>
      <c r="E10" s="87"/>
      <c r="F10" s="87"/>
    </row>
    <row r="11" spans="1:6" x14ac:dyDescent="0.2">
      <c r="A11" s="125"/>
      <c r="B11" s="21"/>
      <c r="C11" s="284"/>
      <c r="D11" s="182"/>
      <c r="E11" s="183"/>
      <c r="F11" s="183"/>
    </row>
    <row r="12" spans="1:6" x14ac:dyDescent="0.2">
      <c r="A12" s="94">
        <f>COUNT($A$7:A11)+1</f>
        <v>2</v>
      </c>
      <c r="B12" s="184" t="s">
        <v>203</v>
      </c>
      <c r="C12" s="282"/>
      <c r="D12" s="185"/>
      <c r="E12" s="186"/>
      <c r="F12" s="186"/>
    </row>
    <row r="13" spans="1:6" ht="25.5" x14ac:dyDescent="0.2">
      <c r="A13" s="94"/>
      <c r="B13" s="187" t="s">
        <v>204</v>
      </c>
      <c r="C13" s="282"/>
      <c r="D13" s="185"/>
      <c r="E13" s="186"/>
      <c r="F13" s="186"/>
    </row>
    <row r="14" spans="1:6" ht="14.25" x14ac:dyDescent="0.2">
      <c r="A14" s="94"/>
      <c r="B14" s="188" t="s">
        <v>388</v>
      </c>
      <c r="C14" s="282">
        <v>129</v>
      </c>
      <c r="D14" s="189" t="s">
        <v>8</v>
      </c>
      <c r="E14" s="101"/>
      <c r="F14" s="102">
        <f>C14*E14</f>
        <v>0</v>
      </c>
    </row>
    <row r="15" spans="1:6" x14ac:dyDescent="0.2">
      <c r="A15" s="103"/>
      <c r="B15" s="190"/>
      <c r="C15" s="283"/>
      <c r="D15" s="191"/>
      <c r="E15" s="87"/>
      <c r="F15" s="87"/>
    </row>
    <row r="16" spans="1:6" x14ac:dyDescent="0.2">
      <c r="A16" s="125"/>
      <c r="B16" s="285"/>
      <c r="C16" s="284"/>
      <c r="D16" s="286"/>
      <c r="E16" s="129"/>
      <c r="F16" s="129"/>
    </row>
    <row r="17" spans="1:6" ht="14.25" x14ac:dyDescent="0.2">
      <c r="A17" s="287">
        <f>COUNT($A$7:A16)+1</f>
        <v>3</v>
      </c>
      <c r="B17" s="184" t="s">
        <v>389</v>
      </c>
      <c r="C17" s="282"/>
      <c r="D17" s="185"/>
      <c r="E17" s="186"/>
      <c r="F17" s="186"/>
    </row>
    <row r="18" spans="1:6" ht="14.25" x14ac:dyDescent="0.2">
      <c r="A18" s="94"/>
      <c r="B18" s="192" t="s">
        <v>390</v>
      </c>
      <c r="C18" s="282"/>
      <c r="D18" s="185"/>
      <c r="E18" s="186"/>
      <c r="F18" s="186"/>
    </row>
    <row r="19" spans="1:6" x14ac:dyDescent="0.2">
      <c r="A19" s="94"/>
      <c r="B19" s="188" t="s">
        <v>391</v>
      </c>
      <c r="C19" s="282">
        <v>1</v>
      </c>
      <c r="D19" s="185" t="s">
        <v>1</v>
      </c>
      <c r="E19" s="101"/>
      <c r="F19" s="102">
        <f t="shared" ref="F19" si="0">C19*E19</f>
        <v>0</v>
      </c>
    </row>
    <row r="20" spans="1:6" x14ac:dyDescent="0.2">
      <c r="A20" s="103"/>
      <c r="B20" s="190"/>
      <c r="C20" s="283"/>
      <c r="D20" s="193"/>
      <c r="E20" s="87"/>
      <c r="F20" s="87"/>
    </row>
    <row r="21" spans="1:6" x14ac:dyDescent="0.2">
      <c r="A21" s="125"/>
      <c r="B21" s="21"/>
      <c r="C21" s="284"/>
      <c r="D21" s="182"/>
      <c r="E21" s="183"/>
      <c r="F21" s="183"/>
    </row>
    <row r="22" spans="1:6" ht="14.25" x14ac:dyDescent="0.2">
      <c r="A22" s="287">
        <f>COUNT($A$7:A21)+1</f>
        <v>4</v>
      </c>
      <c r="B22" s="184" t="s">
        <v>392</v>
      </c>
      <c r="C22" s="282"/>
      <c r="D22" s="185"/>
      <c r="E22" s="186"/>
      <c r="F22" s="186"/>
    </row>
    <row r="23" spans="1:6" ht="14.25" x14ac:dyDescent="0.2">
      <c r="A23" s="94"/>
      <c r="B23" s="192" t="s">
        <v>393</v>
      </c>
      <c r="C23" s="282"/>
      <c r="D23" s="185"/>
      <c r="E23" s="186"/>
      <c r="F23" s="186"/>
    </row>
    <row r="24" spans="1:6" x14ac:dyDescent="0.2">
      <c r="A24" s="94"/>
      <c r="B24" s="188" t="s">
        <v>391</v>
      </c>
      <c r="C24" s="282">
        <v>1</v>
      </c>
      <c r="D24" s="185" t="s">
        <v>1</v>
      </c>
      <c r="E24" s="101"/>
      <c r="F24" s="102">
        <f t="shared" ref="F24" si="1">C24*E24</f>
        <v>0</v>
      </c>
    </row>
    <row r="25" spans="1:6" x14ac:dyDescent="0.2">
      <c r="A25" s="103"/>
      <c r="B25" s="190"/>
      <c r="C25" s="283"/>
      <c r="D25" s="193"/>
      <c r="E25" s="87"/>
      <c r="F25" s="87"/>
    </row>
    <row r="26" spans="1:6" x14ac:dyDescent="0.2">
      <c r="A26" s="288"/>
      <c r="B26" s="289"/>
      <c r="C26" s="284"/>
      <c r="D26" s="182"/>
      <c r="E26" s="183"/>
      <c r="F26" s="183"/>
    </row>
    <row r="27" spans="1:6" x14ac:dyDescent="0.2">
      <c r="A27" s="287">
        <f>COUNT($A$7:A26)+1</f>
        <v>5</v>
      </c>
      <c r="B27" s="184" t="s">
        <v>394</v>
      </c>
      <c r="C27" s="282"/>
      <c r="D27" s="185"/>
      <c r="E27" s="186"/>
      <c r="F27" s="186"/>
    </row>
    <row r="28" spans="1:6" x14ac:dyDescent="0.2">
      <c r="A28" s="94"/>
      <c r="B28" s="192" t="s">
        <v>395</v>
      </c>
      <c r="C28" s="282"/>
      <c r="D28" s="185"/>
      <c r="E28" s="186"/>
      <c r="F28" s="186"/>
    </row>
    <row r="29" spans="1:6" x14ac:dyDescent="0.2">
      <c r="A29" s="94"/>
      <c r="B29" s="188" t="s">
        <v>396</v>
      </c>
      <c r="C29" s="282">
        <v>1</v>
      </c>
      <c r="D29" s="185" t="s">
        <v>1</v>
      </c>
      <c r="E29" s="101"/>
      <c r="F29" s="102">
        <f t="shared" ref="F29" si="2">C29*E29</f>
        <v>0</v>
      </c>
    </row>
    <row r="30" spans="1:6" x14ac:dyDescent="0.2">
      <c r="A30" s="103"/>
      <c r="B30" s="190"/>
      <c r="C30" s="283"/>
      <c r="D30" s="193"/>
      <c r="E30" s="87"/>
      <c r="F30" s="87"/>
    </row>
    <row r="31" spans="1:6" x14ac:dyDescent="0.2">
      <c r="A31" s="125"/>
      <c r="B31" s="285"/>
      <c r="C31" s="284"/>
      <c r="D31" s="182"/>
      <c r="E31" s="129"/>
      <c r="F31" s="129"/>
    </row>
    <row r="32" spans="1:6" x14ac:dyDescent="0.2">
      <c r="A32" s="287">
        <f>COUNT($A$7:A31)+1</f>
        <v>6</v>
      </c>
      <c r="B32" s="184" t="s">
        <v>397</v>
      </c>
      <c r="C32" s="282"/>
      <c r="D32" s="185"/>
      <c r="E32" s="186"/>
      <c r="F32" s="186"/>
    </row>
    <row r="33" spans="1:6" x14ac:dyDescent="0.2">
      <c r="A33" s="94"/>
      <c r="B33" s="192" t="s">
        <v>398</v>
      </c>
      <c r="C33" s="282"/>
      <c r="D33" s="185"/>
      <c r="E33" s="186"/>
      <c r="F33" s="186"/>
    </row>
    <row r="34" spans="1:6" x14ac:dyDescent="0.2">
      <c r="A34" s="94"/>
      <c r="B34" s="188" t="s">
        <v>399</v>
      </c>
      <c r="C34" s="282">
        <v>1</v>
      </c>
      <c r="D34" s="185" t="s">
        <v>1</v>
      </c>
      <c r="E34" s="101"/>
      <c r="F34" s="102">
        <f>C34*E34</f>
        <v>0</v>
      </c>
    </row>
    <row r="35" spans="1:6" x14ac:dyDescent="0.2">
      <c r="A35" s="103"/>
      <c r="B35" s="190"/>
      <c r="C35" s="283"/>
      <c r="D35" s="193"/>
      <c r="E35" s="87"/>
      <c r="F35" s="87"/>
    </row>
    <row r="36" spans="1:6" x14ac:dyDescent="0.2">
      <c r="A36" s="125"/>
      <c r="B36" s="21"/>
      <c r="C36" s="284"/>
      <c r="D36" s="182"/>
      <c r="E36" s="183"/>
      <c r="F36" s="183"/>
    </row>
    <row r="37" spans="1:6" x14ac:dyDescent="0.2">
      <c r="A37" s="287">
        <f>COUNT($A$7:A36)+1</f>
        <v>7</v>
      </c>
      <c r="B37" s="184" t="s">
        <v>400</v>
      </c>
      <c r="C37" s="282"/>
      <c r="D37" s="185"/>
      <c r="E37" s="186"/>
      <c r="F37" s="186"/>
    </row>
    <row r="38" spans="1:6" x14ac:dyDescent="0.2">
      <c r="A38" s="94"/>
      <c r="B38" s="192" t="s">
        <v>401</v>
      </c>
      <c r="C38" s="282"/>
      <c r="D38" s="185"/>
      <c r="E38" s="186"/>
      <c r="F38" s="186"/>
    </row>
    <row r="39" spans="1:6" x14ac:dyDescent="0.2">
      <c r="A39" s="94"/>
      <c r="B39" s="188" t="s">
        <v>402</v>
      </c>
      <c r="C39" s="282">
        <v>1</v>
      </c>
      <c r="D39" s="185" t="s">
        <v>1</v>
      </c>
      <c r="E39" s="101"/>
      <c r="F39" s="102">
        <f>C39*E39</f>
        <v>0</v>
      </c>
    </row>
    <row r="40" spans="1:6" x14ac:dyDescent="0.2">
      <c r="A40" s="103"/>
      <c r="B40" s="190"/>
      <c r="C40" s="283"/>
      <c r="D40" s="193"/>
      <c r="E40" s="87"/>
      <c r="F40" s="87"/>
    </row>
    <row r="41" spans="1:6" x14ac:dyDescent="0.2">
      <c r="A41" s="125"/>
      <c r="B41" s="21"/>
      <c r="C41" s="284"/>
      <c r="D41" s="182"/>
      <c r="E41" s="183"/>
      <c r="F41" s="183"/>
    </row>
    <row r="42" spans="1:6" x14ac:dyDescent="0.2">
      <c r="A42" s="287">
        <f>COUNT($A$7:A41)+1</f>
        <v>8</v>
      </c>
      <c r="B42" s="184" t="s">
        <v>209</v>
      </c>
      <c r="C42" s="282"/>
      <c r="D42" s="185"/>
      <c r="E42" s="186"/>
      <c r="F42" s="186"/>
    </row>
    <row r="43" spans="1:6" ht="25.5" x14ac:dyDescent="0.2">
      <c r="A43" s="94"/>
      <c r="B43" s="192" t="s">
        <v>210</v>
      </c>
      <c r="C43" s="282"/>
      <c r="D43" s="185"/>
      <c r="E43" s="186"/>
      <c r="F43" s="186"/>
    </row>
    <row r="44" spans="1:6" x14ac:dyDescent="0.2">
      <c r="A44" s="94"/>
      <c r="B44" s="188" t="s">
        <v>402</v>
      </c>
      <c r="C44" s="282">
        <v>8</v>
      </c>
      <c r="D44" s="185" t="s">
        <v>1</v>
      </c>
      <c r="E44" s="101"/>
      <c r="F44" s="102">
        <f t="shared" ref="F44:F45" si="3">C44*E44</f>
        <v>0</v>
      </c>
    </row>
    <row r="45" spans="1:6" x14ac:dyDescent="0.2">
      <c r="A45" s="94"/>
      <c r="B45" s="188" t="s">
        <v>403</v>
      </c>
      <c r="C45" s="282">
        <v>16</v>
      </c>
      <c r="D45" s="185" t="s">
        <v>1</v>
      </c>
      <c r="E45" s="101"/>
      <c r="F45" s="102">
        <f t="shared" si="3"/>
        <v>0</v>
      </c>
    </row>
    <row r="46" spans="1:6" x14ac:dyDescent="0.2">
      <c r="A46" s="103"/>
      <c r="B46" s="190"/>
      <c r="C46" s="283"/>
      <c r="D46" s="193"/>
      <c r="E46" s="87"/>
      <c r="F46" s="87"/>
    </row>
    <row r="47" spans="1:6" x14ac:dyDescent="0.2">
      <c r="A47" s="94"/>
      <c r="B47" s="188"/>
      <c r="C47" s="282"/>
      <c r="D47" s="185"/>
      <c r="E47" s="102"/>
      <c r="F47" s="102"/>
    </row>
    <row r="48" spans="1:6" x14ac:dyDescent="0.2">
      <c r="A48" s="94"/>
      <c r="B48" s="188"/>
      <c r="C48" s="282"/>
      <c r="D48" s="185"/>
      <c r="E48" s="102"/>
      <c r="F48" s="102"/>
    </row>
    <row r="49" spans="1:6" x14ac:dyDescent="0.2">
      <c r="A49" s="94"/>
      <c r="B49" s="188"/>
      <c r="C49" s="282"/>
      <c r="D49" s="185"/>
      <c r="E49" s="102"/>
      <c r="F49" s="102"/>
    </row>
    <row r="50" spans="1:6" x14ac:dyDescent="0.2">
      <c r="A50" s="94"/>
      <c r="B50" s="188"/>
      <c r="C50" s="282"/>
      <c r="D50" s="185"/>
      <c r="E50" s="102"/>
      <c r="F50" s="102"/>
    </row>
    <row r="51" spans="1:6" x14ac:dyDescent="0.2">
      <c r="A51" s="125"/>
      <c r="B51" s="21"/>
      <c r="C51" s="284"/>
      <c r="D51" s="182"/>
      <c r="E51" s="129"/>
      <c r="F51" s="183"/>
    </row>
    <row r="52" spans="1:6" x14ac:dyDescent="0.2">
      <c r="A52" s="287">
        <f>COUNT($A$7:A51)+1</f>
        <v>9</v>
      </c>
      <c r="B52" s="184" t="s">
        <v>404</v>
      </c>
      <c r="C52" s="282"/>
      <c r="D52" s="185"/>
      <c r="E52" s="102"/>
      <c r="F52" s="186"/>
    </row>
    <row r="53" spans="1:6" ht="25.5" x14ac:dyDescent="0.2">
      <c r="A53" s="94"/>
      <c r="B53" s="192" t="s">
        <v>405</v>
      </c>
      <c r="C53" s="282"/>
      <c r="D53" s="185"/>
      <c r="E53" s="186"/>
      <c r="F53" s="186"/>
    </row>
    <row r="54" spans="1:6" x14ac:dyDescent="0.2">
      <c r="A54" s="94"/>
      <c r="B54" s="188" t="s">
        <v>399</v>
      </c>
      <c r="C54" s="282">
        <v>1</v>
      </c>
      <c r="D54" s="185" t="s">
        <v>1</v>
      </c>
      <c r="E54" s="101"/>
      <c r="F54" s="102">
        <f t="shared" ref="F54" si="4">C54*E54</f>
        <v>0</v>
      </c>
    </row>
    <row r="55" spans="1:6" x14ac:dyDescent="0.2">
      <c r="A55" s="103"/>
      <c r="B55" s="190"/>
      <c r="C55" s="283"/>
      <c r="D55" s="193"/>
      <c r="E55" s="87"/>
      <c r="F55" s="87"/>
    </row>
    <row r="56" spans="1:6" x14ac:dyDescent="0.2">
      <c r="A56" s="125"/>
      <c r="B56" s="285"/>
      <c r="C56" s="284"/>
      <c r="D56" s="182"/>
      <c r="E56" s="129"/>
      <c r="F56" s="129"/>
    </row>
    <row r="57" spans="1:6" x14ac:dyDescent="0.2">
      <c r="A57" s="287">
        <f>COUNT($A$7:A56)+1</f>
        <v>10</v>
      </c>
      <c r="B57" s="184" t="s">
        <v>406</v>
      </c>
      <c r="C57" s="282"/>
      <c r="D57" s="185"/>
      <c r="E57" s="186"/>
      <c r="F57" s="186"/>
    </row>
    <row r="58" spans="1:6" ht="25.5" x14ac:dyDescent="0.2">
      <c r="A58" s="94"/>
      <c r="B58" s="192" t="s">
        <v>407</v>
      </c>
      <c r="C58" s="282"/>
      <c r="D58" s="185"/>
      <c r="E58" s="186"/>
      <c r="F58" s="186"/>
    </row>
    <row r="59" spans="1:6" x14ac:dyDescent="0.2">
      <c r="A59" s="94"/>
      <c r="B59" s="202" t="s">
        <v>408</v>
      </c>
      <c r="C59" s="282">
        <v>2</v>
      </c>
      <c r="D59" s="185" t="s">
        <v>1</v>
      </c>
      <c r="E59" s="101"/>
      <c r="F59" s="102">
        <f>C59*E59</f>
        <v>0</v>
      </c>
    </row>
    <row r="60" spans="1:6" x14ac:dyDescent="0.2">
      <c r="A60" s="103"/>
      <c r="B60" s="203"/>
      <c r="C60" s="283"/>
      <c r="D60" s="193"/>
      <c r="E60" s="87"/>
      <c r="F60" s="87"/>
    </row>
    <row r="61" spans="1:6" x14ac:dyDescent="0.2">
      <c r="A61" s="125"/>
      <c r="B61" s="21"/>
      <c r="C61" s="284"/>
      <c r="D61" s="182"/>
      <c r="E61" s="183"/>
      <c r="F61" s="183"/>
    </row>
    <row r="62" spans="1:6" x14ac:dyDescent="0.2">
      <c r="A62" s="287">
        <f>COUNT($A$7:A59)+1</f>
        <v>11</v>
      </c>
      <c r="B62" s="184" t="s">
        <v>409</v>
      </c>
      <c r="C62" s="282"/>
      <c r="D62" s="185"/>
      <c r="E62" s="186"/>
      <c r="F62" s="186"/>
    </row>
    <row r="63" spans="1:6" ht="102" x14ac:dyDescent="0.2">
      <c r="A63" s="94"/>
      <c r="B63" s="192" t="s">
        <v>410</v>
      </c>
      <c r="C63" s="282"/>
      <c r="D63" s="185"/>
      <c r="E63" s="186"/>
      <c r="F63" s="186"/>
    </row>
    <row r="64" spans="1:6" x14ac:dyDescent="0.2">
      <c r="A64" s="94"/>
      <c r="B64" s="202"/>
      <c r="C64" s="282">
        <v>1</v>
      </c>
      <c r="D64" s="185" t="s">
        <v>1</v>
      </c>
      <c r="E64" s="101"/>
      <c r="F64" s="102">
        <f>C64*E64</f>
        <v>0</v>
      </c>
    </row>
    <row r="65" spans="1:6" x14ac:dyDescent="0.2">
      <c r="A65" s="103"/>
      <c r="B65" s="203"/>
      <c r="C65" s="283"/>
      <c r="D65" s="193"/>
      <c r="E65" s="87"/>
      <c r="F65" s="87"/>
    </row>
    <row r="66" spans="1:6" x14ac:dyDescent="0.2">
      <c r="A66" s="125"/>
      <c r="B66" s="21"/>
      <c r="C66" s="284"/>
      <c r="D66" s="182"/>
      <c r="E66" s="129"/>
      <c r="F66" s="129"/>
    </row>
    <row r="67" spans="1:6" x14ac:dyDescent="0.2">
      <c r="A67" s="287">
        <f>COUNT($A$7:A65)+1</f>
        <v>12</v>
      </c>
      <c r="B67" s="184" t="s">
        <v>411</v>
      </c>
      <c r="C67" s="282"/>
      <c r="D67" s="200"/>
      <c r="E67" s="102"/>
      <c r="F67" s="201"/>
    </row>
    <row r="68" spans="1:6" ht="25.5" x14ac:dyDescent="0.2">
      <c r="A68" s="94"/>
      <c r="B68" s="187" t="s">
        <v>412</v>
      </c>
      <c r="C68" s="282"/>
      <c r="D68" s="185"/>
      <c r="E68" s="186"/>
      <c r="F68" s="186"/>
    </row>
    <row r="69" spans="1:6" ht="14.25" x14ac:dyDescent="0.2">
      <c r="A69" s="94"/>
      <c r="B69" s="188" t="s">
        <v>391</v>
      </c>
      <c r="C69" s="282">
        <v>2</v>
      </c>
      <c r="D69" s="189" t="s">
        <v>8</v>
      </c>
      <c r="E69" s="101"/>
      <c r="F69" s="102">
        <f>C69*E69</f>
        <v>0</v>
      </c>
    </row>
    <row r="70" spans="1:6" ht="14.25" x14ac:dyDescent="0.2">
      <c r="A70" s="94"/>
      <c r="B70" s="188" t="s">
        <v>413</v>
      </c>
      <c r="C70" s="282">
        <v>6</v>
      </c>
      <c r="D70" s="189" t="s">
        <v>8</v>
      </c>
      <c r="E70" s="101"/>
      <c r="F70" s="102">
        <f>C70*E70</f>
        <v>0</v>
      </c>
    </row>
    <row r="71" spans="1:6" x14ac:dyDescent="0.2">
      <c r="A71" s="103"/>
      <c r="B71" s="190"/>
      <c r="C71" s="283"/>
      <c r="D71" s="191"/>
      <c r="E71" s="87"/>
      <c r="F71" s="87"/>
    </row>
    <row r="72" spans="1:6" x14ac:dyDescent="0.2">
      <c r="A72" s="125"/>
      <c r="B72" s="21"/>
      <c r="C72" s="291"/>
      <c r="D72" s="182"/>
      <c r="E72" s="129"/>
      <c r="F72" s="129"/>
    </row>
    <row r="73" spans="1:6" x14ac:dyDescent="0.2">
      <c r="A73" s="287">
        <f>COUNT($A$7:A71)+1</f>
        <v>13</v>
      </c>
      <c r="B73" s="184" t="s">
        <v>214</v>
      </c>
      <c r="C73" s="281"/>
      <c r="D73" s="185"/>
      <c r="E73" s="186"/>
      <c r="F73" s="102"/>
    </row>
    <row r="74" spans="1:6" ht="25.5" x14ac:dyDescent="0.2">
      <c r="A74" s="94"/>
      <c r="B74" s="192" t="s">
        <v>178</v>
      </c>
      <c r="C74" s="281"/>
      <c r="D74" s="185"/>
      <c r="E74" s="186"/>
      <c r="F74" s="102"/>
    </row>
    <row r="75" spans="1:6" ht="14.25" x14ac:dyDescent="0.2">
      <c r="A75" s="94"/>
      <c r="B75" s="202"/>
      <c r="C75" s="281">
        <v>151</v>
      </c>
      <c r="D75" s="189" t="s">
        <v>8</v>
      </c>
      <c r="E75" s="101"/>
      <c r="F75" s="102">
        <f>C75*E75</f>
        <v>0</v>
      </c>
    </row>
    <row r="76" spans="1:6" x14ac:dyDescent="0.2">
      <c r="A76" s="125"/>
      <c r="B76" s="21"/>
      <c r="C76" s="291"/>
      <c r="D76" s="182"/>
      <c r="E76" s="183"/>
      <c r="F76" s="129"/>
    </row>
    <row r="77" spans="1:6" x14ac:dyDescent="0.2">
      <c r="A77" s="287">
        <f>COUNT($A$7:A75)+1</f>
        <v>14</v>
      </c>
      <c r="B77" s="184" t="s">
        <v>217</v>
      </c>
      <c r="C77" s="281"/>
      <c r="D77" s="185"/>
      <c r="E77" s="186"/>
      <c r="F77" s="102"/>
    </row>
    <row r="78" spans="1:6" ht="38.25" x14ac:dyDescent="0.2">
      <c r="A78" s="94"/>
      <c r="B78" s="192" t="s">
        <v>218</v>
      </c>
      <c r="C78" s="281"/>
      <c r="D78" s="185"/>
      <c r="E78" s="186"/>
      <c r="F78" s="186"/>
    </row>
    <row r="79" spans="1:6" x14ac:dyDescent="0.2">
      <c r="A79" s="94"/>
      <c r="B79" s="202"/>
      <c r="C79" s="281"/>
      <c r="D79" s="206">
        <v>0.02</v>
      </c>
      <c r="E79" s="102"/>
      <c r="F79" s="102">
        <f>D79*(SUM(F9:F75))</f>
        <v>0</v>
      </c>
    </row>
    <row r="80" spans="1:6" x14ac:dyDescent="0.2">
      <c r="A80" s="103"/>
      <c r="B80" s="203"/>
      <c r="C80" s="290"/>
      <c r="D80" s="193"/>
      <c r="E80" s="87"/>
      <c r="F80" s="87"/>
    </row>
    <row r="81" spans="1:6" x14ac:dyDescent="0.2">
      <c r="A81" s="125"/>
      <c r="B81" s="21"/>
      <c r="C81" s="291"/>
      <c r="D81" s="182"/>
      <c r="E81" s="129"/>
      <c r="F81" s="129"/>
    </row>
    <row r="82" spans="1:6" x14ac:dyDescent="0.2">
      <c r="A82" s="287">
        <f>COUNT($A$7:A80)+1</f>
        <v>15</v>
      </c>
      <c r="B82" s="184" t="s">
        <v>414</v>
      </c>
      <c r="C82" s="281"/>
      <c r="D82" s="185"/>
      <c r="E82" s="102"/>
      <c r="F82" s="102"/>
    </row>
    <row r="83" spans="1:6" ht="38.25" x14ac:dyDescent="0.2">
      <c r="A83" s="94"/>
      <c r="B83" s="132" t="s">
        <v>415</v>
      </c>
      <c r="C83" s="281"/>
      <c r="D83" s="185"/>
      <c r="E83" s="186"/>
      <c r="F83" s="102"/>
    </row>
    <row r="84" spans="1:6" x14ac:dyDescent="0.2">
      <c r="A84" s="131"/>
      <c r="B84" s="202"/>
      <c r="C84" s="281"/>
      <c r="D84" s="206">
        <v>0.1</v>
      </c>
      <c r="E84" s="186"/>
      <c r="F84" s="102">
        <f>D84*(SUM(F9:F75))</f>
        <v>0</v>
      </c>
    </row>
    <row r="85" spans="1:6" x14ac:dyDescent="0.2">
      <c r="A85" s="292"/>
      <c r="B85" s="203"/>
      <c r="C85" s="290"/>
      <c r="D85" s="193"/>
      <c r="E85" s="87"/>
      <c r="F85" s="87"/>
    </row>
    <row r="86" spans="1:6" x14ac:dyDescent="0.2">
      <c r="A86" s="163"/>
      <c r="B86" s="243" t="s">
        <v>347</v>
      </c>
      <c r="C86" s="293"/>
      <c r="D86" s="245"/>
      <c r="E86" s="164" t="s">
        <v>12</v>
      </c>
      <c r="F86" s="70">
        <f>SUM(F9:F85)</f>
        <v>0</v>
      </c>
    </row>
  </sheetData>
  <sheetProtection algorithmName="SHA-512" hashValue="8+kMsbZDkOR8xtkBWLqFFEuQjC+pAYxvc+MXAw4a1AogC/i5YEyZ1BiNoyuN0lSM+IgTKme/VzRMdGvR85jgvA==" saltValue="rq24JiVQgm5w9hVOxbIfXQ=="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9" zoomScaleNormal="100" zoomScaleSheetLayoutView="100" workbookViewId="0">
      <selection activeCell="E19" sqref="E19"/>
    </sheetView>
  </sheetViews>
  <sheetFormatPr defaultColWidth="9.140625" defaultRowHeight="12.75" x14ac:dyDescent="0.2"/>
  <cols>
    <col min="1" max="1" width="5.7109375" style="77" customWidth="1"/>
    <col min="2" max="2" width="50.7109375" style="19" customWidth="1"/>
    <col min="3" max="3" width="7.7109375" style="294" customWidth="1"/>
    <col min="4" max="4" width="4.7109375" style="62" customWidth="1"/>
    <col min="5" max="5" width="11.7109375" style="81" customWidth="1"/>
    <col min="6" max="6" width="12.7109375" style="81" customWidth="1"/>
    <col min="7" max="16384" width="9.140625" style="62"/>
  </cols>
  <sheetData>
    <row r="1" spans="1:6" x14ac:dyDescent="0.2">
      <c r="A1" s="14" t="s">
        <v>382</v>
      </c>
      <c r="B1" s="59" t="s">
        <v>124</v>
      </c>
      <c r="C1" s="269"/>
      <c r="D1" s="270"/>
      <c r="E1" s="271"/>
      <c r="F1" s="271"/>
    </row>
    <row r="2" spans="1:6" x14ac:dyDescent="0.2">
      <c r="A2" s="14" t="s">
        <v>383</v>
      </c>
      <c r="B2" s="59" t="s">
        <v>24</v>
      </c>
      <c r="C2" s="269"/>
      <c r="D2" s="270"/>
      <c r="E2" s="271"/>
      <c r="F2" s="271"/>
    </row>
    <row r="3" spans="1:6" x14ac:dyDescent="0.2">
      <c r="A3" s="14" t="s">
        <v>365</v>
      </c>
      <c r="B3" s="59" t="s">
        <v>420</v>
      </c>
      <c r="C3" s="269"/>
      <c r="D3" s="270"/>
      <c r="E3" s="271"/>
      <c r="F3" s="271"/>
    </row>
    <row r="4" spans="1:6" x14ac:dyDescent="0.2">
      <c r="A4" s="272"/>
      <c r="B4" s="59"/>
      <c r="C4" s="269"/>
      <c r="D4" s="270"/>
      <c r="E4" s="271"/>
      <c r="F4" s="271"/>
    </row>
    <row r="5" spans="1:6" s="19" customFormat="1" ht="76.5" x14ac:dyDescent="0.2">
      <c r="A5" s="46" t="s">
        <v>0</v>
      </c>
      <c r="B5" s="83" t="s">
        <v>7</v>
      </c>
      <c r="C5" s="48" t="s">
        <v>5</v>
      </c>
      <c r="D5" s="48" t="s">
        <v>6</v>
      </c>
      <c r="E5" s="49" t="s">
        <v>9</v>
      </c>
      <c r="F5" s="49" t="s">
        <v>10</v>
      </c>
    </row>
    <row r="6" spans="1:6" ht="8.25" customHeight="1" x14ac:dyDescent="0.25">
      <c r="A6" s="273">
        <v>1</v>
      </c>
      <c r="B6" s="274"/>
      <c r="C6" s="275"/>
      <c r="D6" s="276"/>
      <c r="E6" s="277"/>
      <c r="F6" s="277"/>
    </row>
    <row r="7" spans="1:6" ht="15.75" x14ac:dyDescent="0.25">
      <c r="A7" s="94">
        <f>COUNT(A6+1)</f>
        <v>1</v>
      </c>
      <c r="B7" s="184" t="s">
        <v>385</v>
      </c>
      <c r="C7" s="278"/>
      <c r="D7" s="279"/>
      <c r="E7" s="280"/>
      <c r="F7" s="280"/>
    </row>
    <row r="8" spans="1:6" ht="25.5" x14ac:dyDescent="0.2">
      <c r="A8" s="94"/>
      <c r="B8" s="187" t="s">
        <v>386</v>
      </c>
      <c r="C8" s="281"/>
      <c r="D8" s="185"/>
      <c r="E8" s="186"/>
      <c r="F8" s="186"/>
    </row>
    <row r="9" spans="1:6" ht="14.25" x14ac:dyDescent="0.2">
      <c r="A9" s="94"/>
      <c r="B9" s="188" t="s">
        <v>387</v>
      </c>
      <c r="C9" s="282">
        <v>142</v>
      </c>
      <c r="D9" s="189" t="s">
        <v>8</v>
      </c>
      <c r="E9" s="101"/>
      <c r="F9" s="102">
        <f>C9*E9</f>
        <v>0</v>
      </c>
    </row>
    <row r="10" spans="1:6" x14ac:dyDescent="0.2">
      <c r="A10" s="103"/>
      <c r="B10" s="190"/>
      <c r="C10" s="283"/>
      <c r="D10" s="191"/>
      <c r="E10" s="87"/>
      <c r="F10" s="87"/>
    </row>
    <row r="11" spans="1:6" x14ac:dyDescent="0.2">
      <c r="A11" s="125"/>
      <c r="B11" s="21"/>
      <c r="C11" s="284"/>
      <c r="D11" s="182"/>
      <c r="E11" s="183"/>
      <c r="F11" s="183"/>
    </row>
    <row r="12" spans="1:6" x14ac:dyDescent="0.2">
      <c r="A12" s="94">
        <f>COUNT($A$7:A11)+1</f>
        <v>2</v>
      </c>
      <c r="B12" s="184" t="s">
        <v>203</v>
      </c>
      <c r="C12" s="282"/>
      <c r="D12" s="185"/>
      <c r="E12" s="186"/>
      <c r="F12" s="186"/>
    </row>
    <row r="13" spans="1:6" ht="25.5" x14ac:dyDescent="0.2">
      <c r="A13" s="94"/>
      <c r="B13" s="187" t="s">
        <v>204</v>
      </c>
      <c r="C13" s="282"/>
      <c r="D13" s="185"/>
      <c r="E13" s="186"/>
      <c r="F13" s="186"/>
    </row>
    <row r="14" spans="1:6" ht="14.25" x14ac:dyDescent="0.2">
      <c r="A14" s="94"/>
      <c r="B14" s="188" t="s">
        <v>388</v>
      </c>
      <c r="C14" s="282">
        <v>189</v>
      </c>
      <c r="D14" s="189" t="s">
        <v>8</v>
      </c>
      <c r="E14" s="101"/>
      <c r="F14" s="102">
        <f>C14*E14</f>
        <v>0</v>
      </c>
    </row>
    <row r="15" spans="1:6" x14ac:dyDescent="0.2">
      <c r="A15" s="103"/>
      <c r="B15" s="190"/>
      <c r="C15" s="283"/>
      <c r="D15" s="191"/>
      <c r="E15" s="87"/>
      <c r="F15" s="87"/>
    </row>
    <row r="16" spans="1:6" x14ac:dyDescent="0.2">
      <c r="A16" s="125"/>
      <c r="B16" s="285"/>
      <c r="C16" s="284"/>
      <c r="D16" s="182"/>
      <c r="E16" s="129"/>
      <c r="F16" s="129"/>
    </row>
    <row r="17" spans="1:6" x14ac:dyDescent="0.2">
      <c r="A17" s="287">
        <f>COUNT($A$7:A16)+1</f>
        <v>3</v>
      </c>
      <c r="B17" s="184" t="s">
        <v>419</v>
      </c>
      <c r="C17" s="282"/>
      <c r="D17" s="185"/>
      <c r="E17" s="186"/>
      <c r="F17" s="186"/>
    </row>
    <row r="18" spans="1:6" ht="38.25" x14ac:dyDescent="0.2">
      <c r="A18" s="94"/>
      <c r="B18" s="192" t="s">
        <v>418</v>
      </c>
      <c r="C18" s="282"/>
      <c r="D18" s="185"/>
      <c r="E18" s="186"/>
      <c r="F18" s="186"/>
    </row>
    <row r="19" spans="1:6" x14ac:dyDescent="0.2">
      <c r="A19" s="94"/>
      <c r="B19" s="188" t="s">
        <v>391</v>
      </c>
      <c r="C19" s="282">
        <v>1</v>
      </c>
      <c r="D19" s="185" t="s">
        <v>1</v>
      </c>
      <c r="E19" s="101"/>
      <c r="F19" s="102">
        <f>C19*E19</f>
        <v>0</v>
      </c>
    </row>
    <row r="20" spans="1:6" x14ac:dyDescent="0.2">
      <c r="A20" s="103"/>
      <c r="B20" s="190"/>
      <c r="C20" s="283"/>
      <c r="D20" s="193"/>
      <c r="E20" s="87"/>
      <c r="F20" s="87"/>
    </row>
    <row r="21" spans="1:6" x14ac:dyDescent="0.2">
      <c r="A21" s="125"/>
      <c r="B21" s="21"/>
      <c r="C21" s="284"/>
      <c r="D21" s="182"/>
      <c r="E21" s="183"/>
      <c r="F21" s="183"/>
    </row>
    <row r="22" spans="1:6" ht="14.25" x14ac:dyDescent="0.2">
      <c r="A22" s="287">
        <f>COUNT($A$7:A21)+1</f>
        <v>4</v>
      </c>
      <c r="B22" s="184" t="s">
        <v>392</v>
      </c>
      <c r="C22" s="282"/>
      <c r="D22" s="185"/>
      <c r="E22" s="186"/>
      <c r="F22" s="186"/>
    </row>
    <row r="23" spans="1:6" ht="14.25" x14ac:dyDescent="0.2">
      <c r="A23" s="94"/>
      <c r="B23" s="192" t="s">
        <v>393</v>
      </c>
      <c r="C23" s="282"/>
      <c r="D23" s="185"/>
      <c r="E23" s="186"/>
      <c r="F23" s="186"/>
    </row>
    <row r="24" spans="1:6" x14ac:dyDescent="0.2">
      <c r="A24" s="94"/>
      <c r="B24" s="188" t="s">
        <v>417</v>
      </c>
      <c r="C24" s="282">
        <v>2</v>
      </c>
      <c r="D24" s="185" t="s">
        <v>1</v>
      </c>
      <c r="E24" s="101"/>
      <c r="F24" s="102">
        <f>C24*E24</f>
        <v>0</v>
      </c>
    </row>
    <row r="25" spans="1:6" x14ac:dyDescent="0.2">
      <c r="A25" s="94"/>
      <c r="B25" s="188" t="s">
        <v>391</v>
      </c>
      <c r="C25" s="282">
        <v>2</v>
      </c>
      <c r="D25" s="185" t="s">
        <v>1</v>
      </c>
      <c r="E25" s="101"/>
      <c r="F25" s="102">
        <f>C25*E25</f>
        <v>0</v>
      </c>
    </row>
    <row r="26" spans="1:6" x14ac:dyDescent="0.2">
      <c r="A26" s="103"/>
      <c r="B26" s="190"/>
      <c r="C26" s="283"/>
      <c r="D26" s="193"/>
      <c r="E26" s="87"/>
      <c r="F26" s="87"/>
    </row>
    <row r="27" spans="1:6" x14ac:dyDescent="0.2">
      <c r="A27" s="125"/>
      <c r="B27" s="21"/>
      <c r="C27" s="284"/>
      <c r="D27" s="182"/>
      <c r="E27" s="183"/>
      <c r="F27" s="183"/>
    </row>
    <row r="28" spans="1:6" ht="14.25" x14ac:dyDescent="0.2">
      <c r="A28" s="287">
        <f>COUNT($A$7:A27)+1</f>
        <v>5</v>
      </c>
      <c r="B28" s="184" t="s">
        <v>389</v>
      </c>
      <c r="C28" s="282"/>
      <c r="D28" s="185"/>
      <c r="E28" s="186"/>
      <c r="F28" s="186"/>
    </row>
    <row r="29" spans="1:6" ht="14.25" x14ac:dyDescent="0.2">
      <c r="A29" s="94"/>
      <c r="B29" s="192" t="s">
        <v>390</v>
      </c>
      <c r="C29" s="282"/>
      <c r="D29" s="185"/>
      <c r="E29" s="186"/>
      <c r="F29" s="186"/>
    </row>
    <row r="30" spans="1:6" x14ac:dyDescent="0.2">
      <c r="A30" s="94"/>
      <c r="B30" s="188" t="s">
        <v>417</v>
      </c>
      <c r="C30" s="282">
        <v>4</v>
      </c>
      <c r="D30" s="185" t="s">
        <v>1</v>
      </c>
      <c r="E30" s="101"/>
      <c r="F30" s="102">
        <f>C30*E30</f>
        <v>0</v>
      </c>
    </row>
    <row r="31" spans="1:6" x14ac:dyDescent="0.2">
      <c r="A31" s="103"/>
      <c r="B31" s="190"/>
      <c r="C31" s="283"/>
      <c r="D31" s="193"/>
      <c r="E31" s="87"/>
      <c r="F31" s="87"/>
    </row>
    <row r="32" spans="1:6" x14ac:dyDescent="0.2">
      <c r="A32" s="288"/>
      <c r="B32" s="289"/>
      <c r="C32" s="284"/>
      <c r="D32" s="182"/>
      <c r="E32" s="183"/>
      <c r="F32" s="183"/>
    </row>
    <row r="33" spans="1:6" x14ac:dyDescent="0.2">
      <c r="A33" s="287">
        <f>COUNT($A$7:A32)+1</f>
        <v>6</v>
      </c>
      <c r="B33" s="184" t="s">
        <v>394</v>
      </c>
      <c r="C33" s="282"/>
      <c r="D33" s="185"/>
      <c r="E33" s="186"/>
      <c r="F33" s="186"/>
    </row>
    <row r="34" spans="1:6" x14ac:dyDescent="0.2">
      <c r="A34" s="94"/>
      <c r="B34" s="192" t="s">
        <v>395</v>
      </c>
      <c r="C34" s="282"/>
      <c r="D34" s="185"/>
      <c r="E34" s="186"/>
      <c r="F34" s="186"/>
    </row>
    <row r="35" spans="1:6" x14ac:dyDescent="0.2">
      <c r="A35" s="94"/>
      <c r="B35" s="188" t="s">
        <v>396</v>
      </c>
      <c r="C35" s="282">
        <v>2</v>
      </c>
      <c r="D35" s="185" t="s">
        <v>1</v>
      </c>
      <c r="E35" s="101"/>
      <c r="F35" s="102">
        <f>C35*E35</f>
        <v>0</v>
      </c>
    </row>
    <row r="36" spans="1:6" x14ac:dyDescent="0.2">
      <c r="A36" s="94"/>
      <c r="B36" s="188" t="s">
        <v>416</v>
      </c>
      <c r="C36" s="282">
        <v>1</v>
      </c>
      <c r="D36" s="185" t="s">
        <v>1</v>
      </c>
      <c r="E36" s="101"/>
      <c r="F36" s="102">
        <f>C36*E36</f>
        <v>0</v>
      </c>
    </row>
    <row r="37" spans="1:6" x14ac:dyDescent="0.2">
      <c r="A37" s="103"/>
      <c r="B37" s="190"/>
      <c r="C37" s="283"/>
      <c r="D37" s="193"/>
      <c r="E37" s="87"/>
      <c r="F37" s="87"/>
    </row>
    <row r="38" spans="1:6" x14ac:dyDescent="0.2">
      <c r="A38" s="125"/>
      <c r="B38" s="285"/>
      <c r="C38" s="284"/>
      <c r="D38" s="182"/>
      <c r="E38" s="129"/>
      <c r="F38" s="129"/>
    </row>
    <row r="39" spans="1:6" x14ac:dyDescent="0.2">
      <c r="A39" s="287">
        <f>COUNT($A$7:A38)+1</f>
        <v>7</v>
      </c>
      <c r="B39" s="184" t="s">
        <v>397</v>
      </c>
      <c r="C39" s="282"/>
      <c r="D39" s="185"/>
      <c r="E39" s="186"/>
      <c r="F39" s="186"/>
    </row>
    <row r="40" spans="1:6" x14ac:dyDescent="0.2">
      <c r="A40" s="94"/>
      <c r="B40" s="192" t="s">
        <v>398</v>
      </c>
      <c r="C40" s="282"/>
      <c r="D40" s="185"/>
      <c r="E40" s="186"/>
      <c r="F40" s="186"/>
    </row>
    <row r="41" spans="1:6" x14ac:dyDescent="0.2">
      <c r="A41" s="94"/>
      <c r="B41" s="188" t="s">
        <v>399</v>
      </c>
      <c r="C41" s="282">
        <v>1</v>
      </c>
      <c r="D41" s="185" t="s">
        <v>1</v>
      </c>
      <c r="E41" s="101"/>
      <c r="F41" s="102">
        <f>C41*E41</f>
        <v>0</v>
      </c>
    </row>
    <row r="42" spans="1:6" x14ac:dyDescent="0.2">
      <c r="A42" s="103"/>
      <c r="B42" s="190"/>
      <c r="C42" s="283"/>
      <c r="D42" s="193"/>
      <c r="E42" s="87"/>
      <c r="F42" s="87"/>
    </row>
    <row r="43" spans="1:6" x14ac:dyDescent="0.2">
      <c r="A43" s="125"/>
      <c r="B43" s="21"/>
      <c r="C43" s="284"/>
      <c r="D43" s="182"/>
      <c r="E43" s="183"/>
      <c r="F43" s="183"/>
    </row>
    <row r="44" spans="1:6" x14ac:dyDescent="0.2">
      <c r="A44" s="287">
        <f>COUNT($A$7:A43)+1</f>
        <v>8</v>
      </c>
      <c r="B44" s="184" t="s">
        <v>400</v>
      </c>
      <c r="C44" s="282"/>
      <c r="D44" s="185"/>
      <c r="E44" s="186"/>
      <c r="F44" s="186"/>
    </row>
    <row r="45" spans="1:6" x14ac:dyDescent="0.2">
      <c r="A45" s="94"/>
      <c r="B45" s="192" t="s">
        <v>401</v>
      </c>
      <c r="C45" s="282"/>
      <c r="D45" s="185"/>
      <c r="E45" s="186"/>
      <c r="F45" s="186"/>
    </row>
    <row r="46" spans="1:6" x14ac:dyDescent="0.2">
      <c r="A46" s="94"/>
      <c r="B46" s="188" t="s">
        <v>402</v>
      </c>
      <c r="C46" s="282">
        <v>1</v>
      </c>
      <c r="D46" s="185" t="s">
        <v>1</v>
      </c>
      <c r="E46" s="101"/>
      <c r="F46" s="102">
        <f>C46*E46</f>
        <v>0</v>
      </c>
    </row>
    <row r="47" spans="1:6" x14ac:dyDescent="0.2">
      <c r="A47" s="103"/>
      <c r="B47" s="190"/>
      <c r="C47" s="283"/>
      <c r="D47" s="193"/>
      <c r="E47" s="87"/>
      <c r="F47" s="87"/>
    </row>
    <row r="48" spans="1:6" x14ac:dyDescent="0.2">
      <c r="A48" s="94"/>
      <c r="B48" s="188"/>
      <c r="C48" s="282"/>
      <c r="D48" s="185"/>
      <c r="E48" s="102"/>
      <c r="F48" s="102"/>
    </row>
    <row r="49" spans="1:6" x14ac:dyDescent="0.2">
      <c r="A49" s="94"/>
      <c r="B49" s="188"/>
      <c r="C49" s="282"/>
      <c r="D49" s="185"/>
      <c r="E49" s="102"/>
      <c r="F49" s="102"/>
    </row>
    <row r="50" spans="1:6" x14ac:dyDescent="0.2">
      <c r="A50" s="125"/>
      <c r="B50" s="21"/>
      <c r="C50" s="284"/>
      <c r="D50" s="182"/>
      <c r="E50" s="183"/>
      <c r="F50" s="183"/>
    </row>
    <row r="51" spans="1:6" x14ac:dyDescent="0.2">
      <c r="A51" s="287">
        <f>COUNT($A$7:A50)+1</f>
        <v>9</v>
      </c>
      <c r="B51" s="184" t="s">
        <v>209</v>
      </c>
      <c r="C51" s="282"/>
      <c r="D51" s="185"/>
      <c r="E51" s="186"/>
      <c r="F51" s="186"/>
    </row>
    <row r="52" spans="1:6" ht="25.5" x14ac:dyDescent="0.2">
      <c r="A52" s="94"/>
      <c r="B52" s="192" t="s">
        <v>210</v>
      </c>
      <c r="C52" s="282"/>
      <c r="D52" s="185"/>
      <c r="E52" s="186"/>
      <c r="F52" s="186"/>
    </row>
    <row r="53" spans="1:6" x14ac:dyDescent="0.2">
      <c r="A53" s="94"/>
      <c r="B53" s="188" t="s">
        <v>402</v>
      </c>
      <c r="C53" s="282">
        <v>30</v>
      </c>
      <c r="D53" s="185" t="s">
        <v>1</v>
      </c>
      <c r="E53" s="101"/>
      <c r="F53" s="102">
        <f>C53*E53</f>
        <v>0</v>
      </c>
    </row>
    <row r="54" spans="1:6" x14ac:dyDescent="0.2">
      <c r="A54" s="94"/>
      <c r="B54" s="188" t="s">
        <v>403</v>
      </c>
      <c r="C54" s="282">
        <v>26</v>
      </c>
      <c r="D54" s="185" t="s">
        <v>1</v>
      </c>
      <c r="E54" s="101"/>
      <c r="F54" s="102">
        <f>C54*E54</f>
        <v>0</v>
      </c>
    </row>
    <row r="55" spans="1:6" x14ac:dyDescent="0.2">
      <c r="A55" s="103"/>
      <c r="B55" s="190"/>
      <c r="C55" s="283"/>
      <c r="D55" s="193"/>
      <c r="E55" s="87"/>
      <c r="F55" s="87"/>
    </row>
    <row r="56" spans="1:6" x14ac:dyDescent="0.2">
      <c r="A56" s="125"/>
      <c r="B56" s="285"/>
      <c r="C56" s="284"/>
      <c r="D56" s="182"/>
      <c r="E56" s="129"/>
      <c r="F56" s="129"/>
    </row>
    <row r="57" spans="1:6" x14ac:dyDescent="0.2">
      <c r="A57" s="287">
        <f>COUNT($A$7:A56)+1</f>
        <v>10</v>
      </c>
      <c r="B57" s="184" t="s">
        <v>406</v>
      </c>
      <c r="C57" s="282"/>
      <c r="D57" s="185"/>
      <c r="E57" s="186"/>
      <c r="F57" s="186"/>
    </row>
    <row r="58" spans="1:6" ht="25.5" x14ac:dyDescent="0.2">
      <c r="A58" s="94"/>
      <c r="B58" s="192" t="s">
        <v>407</v>
      </c>
      <c r="C58" s="282"/>
      <c r="D58" s="185"/>
      <c r="E58" s="186"/>
      <c r="F58" s="186"/>
    </row>
    <row r="59" spans="1:6" x14ac:dyDescent="0.2">
      <c r="A59" s="94"/>
      <c r="B59" s="202" t="s">
        <v>408</v>
      </c>
      <c r="C59" s="282">
        <v>3</v>
      </c>
      <c r="D59" s="185" t="s">
        <v>1</v>
      </c>
      <c r="E59" s="101"/>
      <c r="F59" s="102">
        <f>C59*E59</f>
        <v>0</v>
      </c>
    </row>
    <row r="60" spans="1:6" x14ac:dyDescent="0.2">
      <c r="A60" s="103"/>
      <c r="B60" s="203"/>
      <c r="C60" s="283"/>
      <c r="D60" s="193"/>
      <c r="E60" s="87"/>
      <c r="F60" s="87"/>
    </row>
    <row r="61" spans="1:6" x14ac:dyDescent="0.2">
      <c r="A61" s="125"/>
      <c r="B61" s="21"/>
      <c r="C61" s="284"/>
      <c r="D61" s="182"/>
      <c r="E61" s="183"/>
      <c r="F61" s="183"/>
    </row>
    <row r="62" spans="1:6" x14ac:dyDescent="0.2">
      <c r="A62" s="287">
        <f>COUNT($A$7:A59)+1</f>
        <v>11</v>
      </c>
      <c r="B62" s="184" t="s">
        <v>409</v>
      </c>
      <c r="C62" s="282"/>
      <c r="D62" s="185"/>
      <c r="E62" s="186"/>
      <c r="F62" s="186"/>
    </row>
    <row r="63" spans="1:6" ht="102" x14ac:dyDescent="0.2">
      <c r="A63" s="94"/>
      <c r="B63" s="192" t="s">
        <v>410</v>
      </c>
      <c r="C63" s="282"/>
      <c r="D63" s="185"/>
      <c r="E63" s="186"/>
      <c r="F63" s="186"/>
    </row>
    <row r="64" spans="1:6" x14ac:dyDescent="0.2">
      <c r="A64" s="94"/>
      <c r="B64" s="202"/>
      <c r="C64" s="282">
        <v>2</v>
      </c>
      <c r="D64" s="185" t="s">
        <v>1</v>
      </c>
      <c r="E64" s="101"/>
      <c r="F64" s="102">
        <f>C64*E64</f>
        <v>0</v>
      </c>
    </row>
    <row r="65" spans="1:6" x14ac:dyDescent="0.2">
      <c r="A65" s="103"/>
      <c r="B65" s="203"/>
      <c r="C65" s="283"/>
      <c r="D65" s="193"/>
      <c r="E65" s="87"/>
      <c r="F65" s="87"/>
    </row>
    <row r="66" spans="1:6" x14ac:dyDescent="0.2">
      <c r="A66" s="125"/>
      <c r="B66" s="21"/>
      <c r="C66" s="284"/>
      <c r="D66" s="182"/>
      <c r="E66" s="129"/>
      <c r="F66" s="129"/>
    </row>
    <row r="67" spans="1:6" x14ac:dyDescent="0.2">
      <c r="A67" s="287">
        <f>COUNT($A$7:A65)+1</f>
        <v>12</v>
      </c>
      <c r="B67" s="184" t="s">
        <v>411</v>
      </c>
      <c r="C67" s="282"/>
      <c r="D67" s="200"/>
      <c r="E67" s="102"/>
      <c r="F67" s="201"/>
    </row>
    <row r="68" spans="1:6" ht="25.5" x14ac:dyDescent="0.2">
      <c r="A68" s="94"/>
      <c r="B68" s="187" t="s">
        <v>412</v>
      </c>
      <c r="C68" s="282"/>
      <c r="D68" s="185"/>
      <c r="E68" s="186"/>
      <c r="F68" s="186"/>
    </row>
    <row r="69" spans="1:6" ht="14.25" x14ac:dyDescent="0.2">
      <c r="A69" s="94"/>
      <c r="B69" s="188" t="s">
        <v>391</v>
      </c>
      <c r="C69" s="282">
        <v>6</v>
      </c>
      <c r="D69" s="189" t="s">
        <v>8</v>
      </c>
      <c r="E69" s="101"/>
      <c r="F69" s="102">
        <f>C69*E69</f>
        <v>0</v>
      </c>
    </row>
    <row r="70" spans="1:6" ht="14.25" x14ac:dyDescent="0.2">
      <c r="A70" s="94"/>
      <c r="B70" s="188" t="s">
        <v>413</v>
      </c>
      <c r="C70" s="282">
        <v>6</v>
      </c>
      <c r="D70" s="189" t="s">
        <v>8</v>
      </c>
      <c r="E70" s="101"/>
      <c r="F70" s="102">
        <f>C70*E70</f>
        <v>0</v>
      </c>
    </row>
    <row r="71" spans="1:6" x14ac:dyDescent="0.2">
      <c r="A71" s="103"/>
      <c r="B71" s="190"/>
      <c r="C71" s="283"/>
      <c r="D71" s="191"/>
      <c r="E71" s="87"/>
      <c r="F71" s="87"/>
    </row>
    <row r="72" spans="1:6" x14ac:dyDescent="0.2">
      <c r="A72" s="125"/>
      <c r="B72" s="21"/>
      <c r="C72" s="291"/>
      <c r="D72" s="182"/>
      <c r="E72" s="129"/>
      <c r="F72" s="129"/>
    </row>
    <row r="73" spans="1:6" x14ac:dyDescent="0.2">
      <c r="A73" s="287">
        <f>COUNT($A$7:A71)+1</f>
        <v>13</v>
      </c>
      <c r="B73" s="184" t="s">
        <v>214</v>
      </c>
      <c r="C73" s="281"/>
      <c r="D73" s="185"/>
      <c r="E73" s="186"/>
      <c r="F73" s="102"/>
    </row>
    <row r="74" spans="1:6" ht="25.5" x14ac:dyDescent="0.2">
      <c r="A74" s="94"/>
      <c r="B74" s="192" t="s">
        <v>178</v>
      </c>
      <c r="C74" s="281"/>
      <c r="D74" s="185"/>
      <c r="E74" s="186"/>
      <c r="F74" s="102"/>
    </row>
    <row r="75" spans="1:6" ht="14.25" x14ac:dyDescent="0.2">
      <c r="A75" s="94"/>
      <c r="B75" s="202"/>
      <c r="C75" s="281">
        <v>331</v>
      </c>
      <c r="D75" s="189" t="s">
        <v>8</v>
      </c>
      <c r="E75" s="101"/>
      <c r="F75" s="102">
        <f>C75*E75</f>
        <v>0</v>
      </c>
    </row>
    <row r="76" spans="1:6" x14ac:dyDescent="0.2">
      <c r="A76" s="103"/>
      <c r="B76" s="203"/>
      <c r="C76" s="290"/>
      <c r="D76" s="193"/>
      <c r="E76" s="205"/>
      <c r="F76" s="87"/>
    </row>
    <row r="77" spans="1:6" x14ac:dyDescent="0.2">
      <c r="A77" s="125"/>
      <c r="B77" s="21"/>
      <c r="C77" s="291"/>
      <c r="D77" s="182"/>
      <c r="E77" s="183"/>
      <c r="F77" s="129"/>
    </row>
    <row r="78" spans="1:6" x14ac:dyDescent="0.2">
      <c r="A78" s="287">
        <f>COUNT($A$7:A76)+1</f>
        <v>14</v>
      </c>
      <c r="B78" s="184" t="s">
        <v>217</v>
      </c>
      <c r="C78" s="281"/>
      <c r="D78" s="185"/>
      <c r="E78" s="186"/>
      <c r="F78" s="102"/>
    </row>
    <row r="79" spans="1:6" ht="38.25" x14ac:dyDescent="0.2">
      <c r="A79" s="94"/>
      <c r="B79" s="192" t="s">
        <v>218</v>
      </c>
      <c r="C79" s="281"/>
      <c r="D79" s="185"/>
      <c r="E79" s="186"/>
      <c r="F79" s="186"/>
    </row>
    <row r="80" spans="1:6" x14ac:dyDescent="0.2">
      <c r="A80" s="94"/>
      <c r="B80" s="202"/>
      <c r="C80" s="281"/>
      <c r="D80" s="206">
        <v>0.02</v>
      </c>
      <c r="E80" s="102"/>
      <c r="F80" s="102">
        <f>D80*(SUM(F9:F75))</f>
        <v>0</v>
      </c>
    </row>
    <row r="81" spans="1:6" x14ac:dyDescent="0.2">
      <c r="A81" s="125"/>
      <c r="B81" s="21"/>
      <c r="C81" s="291"/>
      <c r="D81" s="182"/>
      <c r="E81" s="129"/>
      <c r="F81" s="129"/>
    </row>
    <row r="82" spans="1:6" x14ac:dyDescent="0.2">
      <c r="A82" s="287">
        <f>COUNT($A$7:A80)+1</f>
        <v>15</v>
      </c>
      <c r="B82" s="184" t="s">
        <v>414</v>
      </c>
      <c r="C82" s="281"/>
      <c r="D82" s="185"/>
      <c r="E82" s="102"/>
      <c r="F82" s="102"/>
    </row>
    <row r="83" spans="1:6" ht="38.25" x14ac:dyDescent="0.2">
      <c r="A83" s="94"/>
      <c r="B83" s="132" t="s">
        <v>415</v>
      </c>
      <c r="C83" s="281"/>
      <c r="D83" s="185"/>
      <c r="E83" s="186"/>
      <c r="F83" s="102"/>
    </row>
    <row r="84" spans="1:6" x14ac:dyDescent="0.2">
      <c r="A84" s="131"/>
      <c r="B84" s="202"/>
      <c r="C84" s="281"/>
      <c r="D84" s="206">
        <v>0.1</v>
      </c>
      <c r="E84" s="186"/>
      <c r="F84" s="102">
        <f>D84*(SUM(F9:F75))</f>
        <v>0</v>
      </c>
    </row>
    <row r="85" spans="1:6" x14ac:dyDescent="0.2">
      <c r="A85" s="292"/>
      <c r="B85" s="203"/>
      <c r="C85" s="290"/>
      <c r="D85" s="193"/>
      <c r="E85" s="87"/>
      <c r="F85" s="87"/>
    </row>
    <row r="86" spans="1:6" x14ac:dyDescent="0.2">
      <c r="A86" s="163"/>
      <c r="B86" s="243" t="s">
        <v>347</v>
      </c>
      <c r="C86" s="293"/>
      <c r="D86" s="245"/>
      <c r="E86" s="164" t="s">
        <v>12</v>
      </c>
      <c r="F86" s="70">
        <f>SUM(F9:F85)</f>
        <v>0</v>
      </c>
    </row>
  </sheetData>
  <sheetProtection algorithmName="SHA-512" hashValue="5HouY42Z5Wp3dWRJsZM+wy3LRVdVqaG5tMC4uJe4M+/jtzsk5mLpR84MYNza6lseDBhpVuulR8zsuIzoqtGW7Q==" saltValue="VNaVOEBynMIwLVzvE/6ahw==" spinCount="100000" sheet="1" objects="1" scenarios="1"/>
  <pageMargins left="0.78740157480314965" right="0.27559055118110237" top="0.86614173228346458" bottom="0.74803149606299213" header="0.31496062992125984" footer="0.31496062992125984"/>
  <pageSetup paperSize="9" orientation="portrait" r:id="rId1"/>
  <headerFooter alignWithMargins="0">
    <oddHeader>&amp;L&amp;8ENERGETIKA LJUBLJANA d.o.o.&amp;R&amp;8JPE-SIR-451/20</oddHeader>
    <oddFooter>&amp;C&amp;"Arial,Navadno"&amp;8&amp;P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42</vt:i4>
      </vt:variant>
      <vt:variant>
        <vt:lpstr>Imenovani obsegi</vt:lpstr>
      </vt:variant>
      <vt:variant>
        <vt:i4>38</vt:i4>
      </vt:variant>
    </vt:vector>
  </HeadingPairs>
  <TitlesOfParts>
    <vt:vector size="80" baseType="lpstr">
      <vt:lpstr>REKAP</vt:lpstr>
      <vt:lpstr>1-SKLOP</vt:lpstr>
      <vt:lpstr>Vroc-SkupPriklj_P-481_SD</vt:lpstr>
      <vt:lpstr>Vroc-priklj_MalaUlica1_SD</vt:lpstr>
      <vt:lpstr>2-SKLOP</vt:lpstr>
      <vt:lpstr>RV-13_SD_V5</vt:lpstr>
      <vt:lpstr>3-SKLOP</vt:lpstr>
      <vt:lpstr>S-2321_SD</vt:lpstr>
      <vt:lpstr>S-2322_SD</vt:lpstr>
      <vt:lpstr>S-2323_SD</vt:lpstr>
      <vt:lpstr>S-2325_SD</vt:lpstr>
      <vt:lpstr>S-2328_SD</vt:lpstr>
      <vt:lpstr>PP_SD</vt:lpstr>
      <vt:lpstr>4-SKLOP</vt:lpstr>
      <vt:lpstr>N-18013_SD</vt:lpstr>
      <vt:lpstr>P-35193</vt:lpstr>
      <vt:lpstr>P-35228</vt:lpstr>
      <vt:lpstr>P-26892</vt:lpstr>
      <vt:lpstr>5. SKLOP</vt:lpstr>
      <vt:lpstr>S 1900_SD</vt:lpstr>
      <vt:lpstr>S 1878_SD</vt:lpstr>
      <vt:lpstr>PRIKLJUCKI-TIP-I_SD</vt:lpstr>
      <vt:lpstr>P_34601_SD</vt:lpstr>
      <vt:lpstr>P-34941_SD</vt:lpstr>
      <vt:lpstr>6. SKLOP</vt:lpstr>
      <vt:lpstr>1 N17000_SD</vt:lpstr>
      <vt:lpstr>2 N 17002 SD</vt:lpstr>
      <vt:lpstr>3 N 17180 SD </vt:lpstr>
      <vt:lpstr>4 N 17071 SD</vt:lpstr>
      <vt:lpstr>5 N 17150 SD</vt:lpstr>
      <vt:lpstr>6 N 17040 SD</vt:lpstr>
      <vt:lpstr>7 N 17041 SD</vt:lpstr>
      <vt:lpstr>8 N 17010 SD</vt:lpstr>
      <vt:lpstr>9 N 17200 SD</vt:lpstr>
      <vt:lpstr>10 N 17080 SD</vt:lpstr>
      <vt:lpstr>11 N 172090 SD</vt:lpstr>
      <vt:lpstr>12 N 17100 SD</vt:lpstr>
      <vt:lpstr>13 N 17180 SD</vt:lpstr>
      <vt:lpstr>14 N 17110 SD</vt:lpstr>
      <vt:lpstr>15 N 17170 SD</vt:lpstr>
      <vt:lpstr>16 priključki TIP 1 SD</vt:lpstr>
      <vt:lpstr>17 priključki SON SD</vt:lpstr>
      <vt:lpstr>'16 priključki TIP 1 SD'!Področje_tiskanja</vt:lpstr>
      <vt:lpstr>'17 priključki SON SD'!Področje_tiskanja</vt:lpstr>
      <vt:lpstr>'1-SKLOP'!Področje_tiskanja</vt:lpstr>
      <vt:lpstr>'3-SKLOP'!Področje_tiskanja</vt:lpstr>
      <vt:lpstr>'4-SKLOP'!Področje_tiskanja</vt:lpstr>
      <vt:lpstr>'5. SKLOP'!Področje_tiskanja</vt:lpstr>
      <vt:lpstr>'6. SKLOP'!Področje_tiskanja</vt:lpstr>
      <vt:lpstr>'P-26892'!Področje_tiskanja</vt:lpstr>
      <vt:lpstr>'P-34941_SD'!Področje_tiskanja</vt:lpstr>
      <vt:lpstr>'P-35193'!Področje_tiskanja</vt:lpstr>
      <vt:lpstr>'P-35228'!Področje_tiskanja</vt:lpstr>
      <vt:lpstr>PP_SD!Področje_tiskanja</vt:lpstr>
      <vt:lpstr>REKAP!Področje_tiskanja</vt:lpstr>
      <vt:lpstr>'RV-13_SD_V5'!Področje_tiskanja</vt:lpstr>
      <vt:lpstr>'S 1878_SD'!Področje_tiskanja</vt:lpstr>
      <vt:lpstr>'S 1900_SD'!Področje_tiskanja</vt:lpstr>
      <vt:lpstr>'S-2321_SD'!Področje_tiskanja</vt:lpstr>
      <vt:lpstr>'S-2322_SD'!Področje_tiskanja</vt:lpstr>
      <vt:lpstr>'S-2323_SD'!Področje_tiskanja</vt:lpstr>
      <vt:lpstr>'S-2325_SD'!Področje_tiskanja</vt:lpstr>
      <vt:lpstr>'S-2328_SD'!Področje_tiskanja</vt:lpstr>
      <vt:lpstr>'Vroc-priklj_MalaUlica1_SD'!Področje_tiskanja</vt:lpstr>
      <vt:lpstr>'Vroc-SkupPriklj_P-481_SD'!Področje_tiskanja</vt:lpstr>
      <vt:lpstr>'1 N17000_SD'!Tiskanje_naslovov</vt:lpstr>
      <vt:lpstr>'16 priključki TIP 1 SD'!Tiskanje_naslovov</vt:lpstr>
      <vt:lpstr>'17 priključki SON SD'!Tiskanje_naslovov</vt:lpstr>
      <vt:lpstr>'N-18013_SD'!Tiskanje_naslovov</vt:lpstr>
      <vt:lpstr>P_34601_SD!Tiskanje_naslovov</vt:lpstr>
      <vt:lpstr>'P-34941_SD'!Tiskanje_naslovov</vt:lpstr>
      <vt:lpstr>PP_SD!Tiskanje_naslovov</vt:lpstr>
      <vt:lpstr>'PRIKLJUCKI-TIP-I_SD'!Tiskanje_naslovov</vt:lpstr>
      <vt:lpstr>'RV-13_SD_V5'!Tiskanje_naslovov</vt:lpstr>
      <vt:lpstr>'S 1878_SD'!Tiskanje_naslovov</vt:lpstr>
      <vt:lpstr>'S 1900_SD'!Tiskanje_naslovov</vt:lpstr>
      <vt:lpstr>'S-2321_SD'!Tiskanje_naslovov</vt:lpstr>
      <vt:lpstr>'S-2322_SD'!Tiskanje_naslovov</vt:lpstr>
      <vt:lpstr>'Vroc-priklj_MalaUlica1_SD'!Tiskanje_naslovov</vt:lpstr>
      <vt:lpstr>'Vroc-SkupPriklj_P-481_SD'!Tiskanje_naslovov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popisi plin 100mbar</dc:title>
  <dc:creator>test</dc:creator>
  <dc:description>izdelan: 31/08-2005</dc:description>
  <cp:lastModifiedBy>test</cp:lastModifiedBy>
  <cp:lastPrinted>2020-12-24T10:03:55Z</cp:lastPrinted>
  <dcterms:created xsi:type="dcterms:W3CDTF">1999-05-03T05:58:28Z</dcterms:created>
  <dcterms:modified xsi:type="dcterms:W3CDTF">2021-01-27T09:53:26Z</dcterms:modified>
</cp:coreProperties>
</file>